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'стр.2'!$A$1:$FJ$89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<sst xmlns="http://schemas.openxmlformats.org/spreadsheetml/2006/main" count="350" uniqueCount="240">
  <si>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</si>
  <si>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</si>
  <si>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</si>
  <si>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</si>
  <si>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</si>
  <si>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</si>
  <si>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</si>
  <si>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</si>
  <si>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</si>
  <si>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</si>
  <si>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</si>
  <si>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</si>
  <si>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</si>
  <si>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</si>
  <si>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</si>
  <si>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</si>
  <si>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</si>
  <si>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</si>
  <si>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</si>
  <si>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</si>
  <si>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</si>
  <si>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</si>
  <si>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</si>
  <si>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</si>
  <si>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</si>
  <si>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</si>
  <si>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</si>
  <si>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</si>
  <si>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</si>
  <si>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</si>
  <si>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</si>
  <si>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</si>
  <si>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</si>
  <si>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</si>
  <si>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</si>
  <si>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</si>
  <si>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</si>
  <si>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</si>
  <si>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</si>
  <si>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</si>
  <si>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</si>
  <si>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</si>
  <si>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</si>
  <si>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</si>
  <si>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</si>
  <si>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</si>
  <si>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</si>
  <si>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</si>
  <si>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</si>
  <si>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</si>
  <si>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</si>
  <si>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</si>
  <si>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</si>
  <si>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</si>
  <si>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</si>
  <si>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</si>
  <si>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</si>
  <si>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</si>
  <si>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</si>
  <si>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</si>
  <si>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</si>
  <si>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</si>
  <si>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</si>
  <si>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</si>
  <si>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</si>
  <si>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</si>
  <si>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</si>
  <si>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</si>
  <si>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</si>
  <si>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</si>
  <si>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</si>
  <si>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</si>
  <si>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</si>
  <si>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</si>
  <si>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</si>
  <si>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</si>
  <si>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</si>
  <si>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</si>
  <si>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</si>
  <si>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</si>
  <si>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</si>
  <si>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</si>
  <si>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</si>
  <si>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</si>
  <si>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</si>
  <si>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</si>
  <si>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</si>
  <si>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</si>
  <si>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</si>
  <si>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</si>
  <si>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</si>
  <si>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</si>
  <si>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</si>
  <si>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</si>
  <si>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</si>
  <si>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</si>
  <si>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</si>
  <si>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</si>
  <si>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</si>
  <si>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</si>
  <si>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</si>
  <si>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</si>
  <si>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</si>
  <si>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</si>
  <si>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</si>
  <si>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</si>
  <si>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</si>
  <si>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</si>
  <si>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</si>
  <si>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</si>
  <si>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</si>
  <si>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</si>
  <si>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</si>
  <si>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</si>
  <si>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</si>
  <si>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</si>
  <si>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</si>
  <si>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</si>
  <si>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</si>
  <si>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</si>
  <si>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</si>
  <si>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</si>
  <si>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</si>
  <si>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</si>
  <si>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</si>
  <si>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</si>
  <si>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</si>
  <si>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</si>
  <si>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</si>
  <si>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</si>
  <si>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</si>
  <si>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</si>
  <si>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</si>
  <si>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</si>
  <si>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</si>
  <si>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</si>
  <si>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</si>
  <si>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</si>
  <si>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</si>
  <si>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</si>
  <si>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</si>
  <si>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</si>
  <si>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</si>
  <si>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</si>
  <si>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</si>
  <si>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</si>
  <si>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</si>
  <si>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</si>
  <si>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</si>
  <si>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</si>
  <si>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</si>
  <si>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</si>
  <si>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</si>
  <si>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</si>
  <si>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</si>
  <si>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</si>
  <si>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</si>
  <si>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</si>
  <si>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</si>
  <si>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</si>
  <si>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</si>
  <si>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</si>
  <si>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</si>
  <si>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</si>
  <si>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</si>
  <si>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</si>
  <si>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</si>
  <si>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</si>
  <si>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</si>
  <si>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</si>
  <si>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</si>
  <si>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</si>
  <si>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</si>
  <si>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</si>
  <si>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</si>
  <si>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</si>
  <si>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</si>
  <si>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</si>
  <si>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</si>
  <si>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</si>
  <si>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</si>
  <si>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</si>
  <si>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</si>
  <si>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</si>
  <si>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</si>
  <si>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</si>
  <si>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</si>
  <si>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</si>
  <si>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</si>
  <si>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</si>
  <si>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</si>
  <si>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</si>
  <si>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</si>
  <si>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</si>
  <si>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</si>
  <si>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</si>
  <si>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</si>
  <si>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</si>
  <si>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</si>
  <si>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</si>
  <si>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</si>
  <si>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</si>
  <si>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</si>
  <si>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</si>
  <si>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</si>
  <si>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</si>
  <si>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</si>
  <si>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</si>
  <si>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</si>
  <si>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</si>
  <si>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</si>
  <si>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</si>
  <si>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</si>
  <si>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</si>
  <si>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</si>
  <si>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</si>
  <si>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</si>
  <si>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</si>
  <si>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</si>
  <si>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</si>
  <si>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</si>
  <si>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</si>
  <si>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</si>
  <si>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</si>
  <si>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</si>
  <si>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</si>
  <si>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 xml:space="preserve">951 0102 8810000100 120 </t>
  </si>
  <si>
    <t>951 0113 0710021160244</t>
  </si>
  <si>
    <t>951 0113 8910099990 122</t>
  </si>
  <si>
    <t>Образование</t>
  </si>
  <si>
    <t>0705</t>
  </si>
  <si>
    <t>95105030420021150244</t>
  </si>
  <si>
    <t>95107050810021190244</t>
  </si>
  <si>
    <t>июня</t>
  </si>
  <si>
    <t>01.06.2016</t>
  </si>
  <si>
    <t>95105030420021210244</t>
  </si>
  <si>
    <t>951 0113 0990021200 244</t>
  </si>
  <si>
    <t>951 0113 0810021190244</t>
  </si>
  <si>
    <t>остаток:   2152899,06 (ВУС 35901,59 + 2116997,47</t>
  </si>
  <si>
    <t>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</si>
</sst>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8" fillId="0" borderId="62" xfId="0" applyFont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2" fontId="10" fillId="0" borderId="5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63" xfId="0" applyFont="1" applyFill="1" applyBorder="1" applyAlignment="1">
      <alignment wrapText="1"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2" fontId="1" fillId="0" borderId="1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25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62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zoomScaleSheetLayoutView="73" zoomScalePageLayoutView="0" workbookViewId="0" topLeftCell="A73">
      <selection activeCell="DN44" sqref="DN44:ED44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07" t="s">
        <v>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</row>
    <row r="3" spans="1:149" ht="12" customHeight="1">
      <c r="A3" s="107" t="s">
        <v>79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</row>
    <row r="4" spans="1:149" ht="12" customHeight="1">
      <c r="A4" s="107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</row>
    <row r="5" spans="1:166" ht="12" customHeight="1" thickBot="1">
      <c r="A5" s="107" t="s">
        <v>77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8"/>
      <c r="ET5" s="132" t="s">
        <v>0</v>
      </c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4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35" t="s">
        <v>31</v>
      </c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7"/>
    </row>
    <row r="7" spans="62:166" ht="12" customHeight="1">
      <c r="BJ7" s="2" t="s">
        <v>65</v>
      </c>
      <c r="BK7" s="100" t="s">
        <v>233</v>
      </c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44">
        <v>20</v>
      </c>
      <c r="CG7" s="144"/>
      <c r="CH7" s="144"/>
      <c r="CI7" s="144"/>
      <c r="CJ7" s="145" t="s">
        <v>161</v>
      </c>
      <c r="CK7" s="145"/>
      <c r="CL7" s="145"/>
      <c r="CM7" s="1" t="s">
        <v>66</v>
      </c>
      <c r="ER7" s="2" t="s">
        <v>1</v>
      </c>
      <c r="ET7" s="125" t="s">
        <v>234</v>
      </c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7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38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40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41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3"/>
    </row>
    <row r="10" spans="1:166" ht="11.25">
      <c r="A10" s="1" t="s">
        <v>69</v>
      </c>
      <c r="ER10" s="2" t="s">
        <v>13</v>
      </c>
      <c r="ET10" s="125" t="s">
        <v>86</v>
      </c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7"/>
    </row>
    <row r="11" spans="1:166" ht="11.25">
      <c r="A11" s="1" t="s">
        <v>70</v>
      </c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R11" s="2" t="s">
        <v>71</v>
      </c>
      <c r="ET11" s="147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9"/>
    </row>
    <row r="12" spans="1:166" ht="10.5" customHeight="1">
      <c r="A12" s="1" t="s">
        <v>3</v>
      </c>
      <c r="V12" s="100" t="s">
        <v>119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R12" s="2" t="s">
        <v>55</v>
      </c>
      <c r="ET12" s="125" t="s">
        <v>87</v>
      </c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7"/>
    </row>
    <row r="13" spans="1:166" ht="11.25" customHeight="1">
      <c r="A13" s="1" t="s">
        <v>53</v>
      </c>
      <c r="ET13" s="125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7"/>
    </row>
    <row r="14" spans="1:166" ht="12" customHeight="1" thickBot="1">
      <c r="A14" s="1" t="s">
        <v>4</v>
      </c>
      <c r="ER14" s="2" t="s">
        <v>5</v>
      </c>
      <c r="ET14" s="122">
        <v>383</v>
      </c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4"/>
    </row>
    <row r="15" spans="1:166" ht="9.75" customHeight="1">
      <c r="A15" s="151" t="s">
        <v>14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</row>
    <row r="16" spans="1:166" ht="11.25" customHeight="1">
      <c r="A16" s="109" t="s">
        <v>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  <c r="AN16" s="128" t="s">
        <v>17</v>
      </c>
      <c r="AO16" s="109"/>
      <c r="AP16" s="109"/>
      <c r="AQ16" s="109"/>
      <c r="AR16" s="109"/>
      <c r="AS16" s="110"/>
      <c r="AT16" s="128" t="s">
        <v>72</v>
      </c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10"/>
      <c r="BJ16" s="128" t="s">
        <v>59</v>
      </c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10"/>
      <c r="CF16" s="115" t="s">
        <v>18</v>
      </c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7"/>
      <c r="ET16" s="128" t="s">
        <v>22</v>
      </c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</row>
    <row r="17" spans="1:166" ht="21.7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2"/>
      <c r="AN17" s="129"/>
      <c r="AO17" s="111"/>
      <c r="AP17" s="111"/>
      <c r="AQ17" s="111"/>
      <c r="AR17" s="111"/>
      <c r="AS17" s="112"/>
      <c r="AT17" s="129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2"/>
      <c r="BJ17" s="129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2"/>
      <c r="CF17" s="116" t="s">
        <v>84</v>
      </c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7"/>
      <c r="CW17" s="115" t="s">
        <v>19</v>
      </c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7"/>
      <c r="DN17" s="115" t="s">
        <v>20</v>
      </c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7"/>
      <c r="EE17" s="115" t="s">
        <v>21</v>
      </c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7"/>
      <c r="ET17" s="129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</row>
    <row r="18" spans="1:166" ht="9" customHeight="1" thickBot="1">
      <c r="A18" s="113">
        <v>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4"/>
      <c r="AN18" s="118">
        <v>2</v>
      </c>
      <c r="AO18" s="119"/>
      <c r="AP18" s="119"/>
      <c r="AQ18" s="119"/>
      <c r="AR18" s="119"/>
      <c r="AS18" s="120"/>
      <c r="AT18" s="118">
        <v>3</v>
      </c>
      <c r="AU18" s="119"/>
      <c r="AV18" s="119"/>
      <c r="AW18" s="119"/>
      <c r="AX18" s="119"/>
      <c r="AY18" s="119"/>
      <c r="AZ18" s="119"/>
      <c r="BA18" s="119"/>
      <c r="BB18" s="119"/>
      <c r="BC18" s="130"/>
      <c r="BD18" s="130"/>
      <c r="BE18" s="130"/>
      <c r="BF18" s="130"/>
      <c r="BG18" s="130"/>
      <c r="BH18" s="130"/>
      <c r="BI18" s="131"/>
      <c r="BJ18" s="118">
        <v>4</v>
      </c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20"/>
      <c r="CF18" s="118">
        <v>5</v>
      </c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20"/>
      <c r="CW18" s="118">
        <v>6</v>
      </c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20"/>
      <c r="DN18" s="118">
        <v>7</v>
      </c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20"/>
      <c r="EE18" s="118">
        <v>8</v>
      </c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20"/>
      <c r="ET18" s="118">
        <v>9</v>
      </c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</row>
    <row r="19" spans="1:166" ht="12.75" customHeight="1" thickBot="1">
      <c r="A19" s="104" t="s">
        <v>15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54" t="s">
        <v>32</v>
      </c>
      <c r="AO19" s="155"/>
      <c r="AP19" s="155"/>
      <c r="AQ19" s="155"/>
      <c r="AR19" s="155"/>
      <c r="AS19" s="155"/>
      <c r="AT19" s="156"/>
      <c r="AU19" s="156"/>
      <c r="AV19" s="156"/>
      <c r="AW19" s="156"/>
      <c r="AX19" s="156"/>
      <c r="AY19" s="156"/>
      <c r="AZ19" s="156"/>
      <c r="BA19" s="156"/>
      <c r="BB19" s="156"/>
      <c r="BC19" s="157"/>
      <c r="BD19" s="158"/>
      <c r="BE19" s="158"/>
      <c r="BF19" s="158"/>
      <c r="BG19" s="158"/>
      <c r="BH19" s="158"/>
      <c r="BI19" s="159"/>
      <c r="BJ19" s="98">
        <f>BJ20+BJ44</f>
        <v>5235400</v>
      </c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>
        <f>CF20+CF44</f>
        <v>2212368.01</v>
      </c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8">
        <f aca="true" t="shared" si="0" ref="EE19:EE34">CF19</f>
        <v>2212368.01</v>
      </c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8">
        <f aca="true" t="shared" si="1" ref="ET19:ET35">BJ19-CF19</f>
        <v>3023031.99</v>
      </c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161"/>
    </row>
    <row r="20" spans="1:166" ht="12" customHeight="1" thickBot="1">
      <c r="A20" s="105" t="s">
        <v>113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6"/>
      <c r="AN20" s="78"/>
      <c r="AO20" s="79"/>
      <c r="AP20" s="79"/>
      <c r="AQ20" s="79"/>
      <c r="AR20" s="79"/>
      <c r="AS20" s="79"/>
      <c r="AT20" s="80"/>
      <c r="AU20" s="80"/>
      <c r="AV20" s="80"/>
      <c r="AW20" s="80"/>
      <c r="AX20" s="80"/>
      <c r="AY20" s="80"/>
      <c r="AZ20" s="80"/>
      <c r="BA20" s="80"/>
      <c r="BB20" s="80"/>
      <c r="BC20" s="66"/>
      <c r="BD20" s="67"/>
      <c r="BE20" s="67"/>
      <c r="BF20" s="67"/>
      <c r="BG20" s="67"/>
      <c r="BH20" s="67"/>
      <c r="BI20" s="68"/>
      <c r="BJ20" s="160">
        <f>BJ21+BJ40</f>
        <v>2429200</v>
      </c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>
        <f>CF21+CF40</f>
        <v>951682.01</v>
      </c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98">
        <f t="shared" si="0"/>
        <v>951682.01</v>
      </c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84">
        <f t="shared" si="1"/>
        <v>1477517.99</v>
      </c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162"/>
    </row>
    <row r="21" spans="1:166" ht="12.75" customHeight="1" thickBot="1">
      <c r="A21" s="152" t="s">
        <v>88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78"/>
      <c r="AO21" s="79"/>
      <c r="AP21" s="79"/>
      <c r="AQ21" s="79"/>
      <c r="AR21" s="79"/>
      <c r="AS21" s="79"/>
      <c r="AT21" s="80"/>
      <c r="AU21" s="80"/>
      <c r="AV21" s="80"/>
      <c r="AW21" s="80"/>
      <c r="AX21" s="80"/>
      <c r="AY21" s="80"/>
      <c r="AZ21" s="80"/>
      <c r="BA21" s="80"/>
      <c r="BB21" s="80"/>
      <c r="BC21" s="66"/>
      <c r="BD21" s="67"/>
      <c r="BE21" s="67"/>
      <c r="BF21" s="67"/>
      <c r="BG21" s="67"/>
      <c r="BH21" s="67"/>
      <c r="BI21" s="68"/>
      <c r="BJ21" s="75">
        <f>BJ22+BJ31+BJ34+BJ39+BJ25</f>
        <v>2406100</v>
      </c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>
        <f>CF22+CF25+CF31+CF34+CF39</f>
        <v>942819.51</v>
      </c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98">
        <f t="shared" si="0"/>
        <v>942819.51</v>
      </c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75">
        <f t="shared" si="1"/>
        <v>1463280.49</v>
      </c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7"/>
    </row>
    <row r="22" spans="1:166" ht="12.75" customHeight="1" thickBot="1">
      <c r="A22" s="146" t="s">
        <v>89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59"/>
      <c r="AO22" s="60"/>
      <c r="AP22" s="60"/>
      <c r="AQ22" s="60"/>
      <c r="AR22" s="60"/>
      <c r="AS22" s="61"/>
      <c r="AT22" s="80" t="s">
        <v>129</v>
      </c>
      <c r="AU22" s="80"/>
      <c r="AV22" s="80"/>
      <c r="AW22" s="80"/>
      <c r="AX22" s="80"/>
      <c r="AY22" s="80"/>
      <c r="AZ22" s="80"/>
      <c r="BA22" s="80"/>
      <c r="BB22" s="80"/>
      <c r="BC22" s="66"/>
      <c r="BD22" s="67"/>
      <c r="BE22" s="67"/>
      <c r="BF22" s="67"/>
      <c r="BG22" s="67"/>
      <c r="BH22" s="67"/>
      <c r="BI22" s="68"/>
      <c r="BJ22" s="62">
        <f>BJ23</f>
        <v>262000</v>
      </c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9"/>
      <c r="CF22" s="62">
        <f>CF23+CF24</f>
        <v>121441.1</v>
      </c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9"/>
      <c r="CW22" s="72" t="s">
        <v>157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4"/>
      <c r="DN22" s="72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4"/>
      <c r="EE22" s="98">
        <f t="shared" si="0"/>
        <v>121441.1</v>
      </c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62">
        <f t="shared" si="1"/>
        <v>140558.9</v>
      </c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45"/>
    </row>
    <row r="23" spans="1:166" ht="12" customHeight="1" thickBo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78"/>
      <c r="AO23" s="79"/>
      <c r="AP23" s="79"/>
      <c r="AQ23" s="79"/>
      <c r="AR23" s="79"/>
      <c r="AS23" s="79"/>
      <c r="AT23" s="80" t="s">
        <v>124</v>
      </c>
      <c r="AU23" s="80"/>
      <c r="AV23" s="80"/>
      <c r="AW23" s="80"/>
      <c r="AX23" s="80"/>
      <c r="AY23" s="80"/>
      <c r="AZ23" s="80"/>
      <c r="BA23" s="80"/>
      <c r="BB23" s="80"/>
      <c r="BC23" s="66"/>
      <c r="BD23" s="67"/>
      <c r="BE23" s="67"/>
      <c r="BF23" s="67"/>
      <c r="BG23" s="67"/>
      <c r="BH23" s="67"/>
      <c r="BI23" s="68"/>
      <c r="BJ23" s="75">
        <v>262000</v>
      </c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>
        <v>121440.6</v>
      </c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0">
        <f t="shared" si="0"/>
        <v>121440.6</v>
      </c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62">
        <f t="shared" si="1"/>
        <v>140559.4</v>
      </c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164"/>
    </row>
    <row r="24" spans="1:166" ht="12" customHeight="1" thickBo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9"/>
      <c r="AN24" s="59"/>
      <c r="AO24" s="60"/>
      <c r="AP24" s="60"/>
      <c r="AQ24" s="60"/>
      <c r="AR24" s="60"/>
      <c r="AS24" s="61"/>
      <c r="AT24" s="80" t="s">
        <v>126</v>
      </c>
      <c r="AU24" s="80"/>
      <c r="AV24" s="80"/>
      <c r="AW24" s="80"/>
      <c r="AX24" s="80"/>
      <c r="AY24" s="80"/>
      <c r="AZ24" s="80"/>
      <c r="BA24" s="80"/>
      <c r="BB24" s="80"/>
      <c r="BC24" s="66"/>
      <c r="BD24" s="67"/>
      <c r="BE24" s="67"/>
      <c r="BF24" s="67"/>
      <c r="BG24" s="67"/>
      <c r="BH24" s="67"/>
      <c r="BI24" s="68"/>
      <c r="BJ24" s="62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9"/>
      <c r="CF24" s="62">
        <v>0.5</v>
      </c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9"/>
      <c r="CW24" s="72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4"/>
      <c r="DN24" s="72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4"/>
      <c r="EE24" s="70">
        <f t="shared" si="0"/>
        <v>0.5</v>
      </c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62">
        <f t="shared" si="1"/>
        <v>-0.5</v>
      </c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45"/>
    </row>
    <row r="25" spans="1:166" ht="12" customHeight="1" thickBot="1">
      <c r="A25" s="64" t="s">
        <v>143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59"/>
      <c r="AO25" s="60"/>
      <c r="AP25" s="60"/>
      <c r="AQ25" s="60"/>
      <c r="AR25" s="60"/>
      <c r="AS25" s="61"/>
      <c r="AT25" s="66" t="s">
        <v>142</v>
      </c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8"/>
      <c r="BJ25" s="62">
        <v>855500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9"/>
      <c r="CF25" s="62">
        <f>CF26+CF27+CF28+CF29</f>
        <v>354784.05</v>
      </c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9"/>
      <c r="CW25" s="72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4"/>
      <c r="DN25" s="72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4"/>
      <c r="EE25" s="70">
        <f t="shared" si="0"/>
        <v>354784.05</v>
      </c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62">
        <f aca="true" t="shared" si="2" ref="ET25:ET31">BJ25-CF25</f>
        <v>500715.95</v>
      </c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45"/>
    </row>
    <row r="26" spans="1:166" ht="12" customHeight="1" thickBot="1">
      <c r="A26" s="64" t="s">
        <v>144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5"/>
      <c r="AN26" s="59"/>
      <c r="AO26" s="60"/>
      <c r="AP26" s="60"/>
      <c r="AQ26" s="60"/>
      <c r="AR26" s="60"/>
      <c r="AS26" s="61"/>
      <c r="AT26" s="66" t="s">
        <v>148</v>
      </c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8"/>
      <c r="BJ26" s="62">
        <v>298200</v>
      </c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9"/>
      <c r="CF26" s="62">
        <v>122067.67</v>
      </c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9"/>
      <c r="CW26" s="72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4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4"/>
      <c r="EE26" s="70">
        <f t="shared" si="0"/>
        <v>122067.67</v>
      </c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62">
        <f t="shared" si="2"/>
        <v>176132.33000000002</v>
      </c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45"/>
    </row>
    <row r="27" spans="1:166" ht="12" customHeight="1" thickBot="1">
      <c r="A27" s="64" t="s">
        <v>145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5"/>
      <c r="AN27" s="59"/>
      <c r="AO27" s="60"/>
      <c r="AP27" s="60"/>
      <c r="AQ27" s="60"/>
      <c r="AR27" s="60"/>
      <c r="AS27" s="61"/>
      <c r="AT27" s="66" t="s">
        <v>149</v>
      </c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8"/>
      <c r="BJ27" s="62">
        <v>6000</v>
      </c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9"/>
      <c r="CF27" s="62">
        <v>2003.39</v>
      </c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9"/>
      <c r="CW27" s="72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4"/>
      <c r="DN27" s="72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4"/>
      <c r="EE27" s="70">
        <f t="shared" si="0"/>
        <v>2003.39</v>
      </c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62">
        <f t="shared" si="2"/>
        <v>3996.6099999999997</v>
      </c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45"/>
    </row>
    <row r="28" spans="1:166" ht="12" customHeight="1" thickBot="1">
      <c r="A28" s="64" t="s">
        <v>146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5"/>
      <c r="AN28" s="59"/>
      <c r="AO28" s="60"/>
      <c r="AP28" s="60"/>
      <c r="AQ28" s="60"/>
      <c r="AR28" s="60"/>
      <c r="AS28" s="61"/>
      <c r="AT28" s="66" t="s">
        <v>150</v>
      </c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8"/>
      <c r="BJ28" s="62">
        <v>551300</v>
      </c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9"/>
      <c r="CF28" s="62">
        <v>250571.03</v>
      </c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9"/>
      <c r="CW28" s="72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4"/>
      <c r="DN28" s="72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4"/>
      <c r="EE28" s="70">
        <f t="shared" si="0"/>
        <v>250571.03</v>
      </c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62">
        <f t="shared" si="2"/>
        <v>300728.97</v>
      </c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45"/>
    </row>
    <row r="29" spans="1:166" ht="12" customHeight="1" thickBot="1">
      <c r="A29" s="64" t="s">
        <v>147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N29" s="59"/>
      <c r="AO29" s="60"/>
      <c r="AP29" s="60"/>
      <c r="AQ29" s="60"/>
      <c r="AR29" s="60"/>
      <c r="AS29" s="61"/>
      <c r="AT29" s="66" t="s">
        <v>151</v>
      </c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8"/>
      <c r="BJ29" s="62">
        <v>0</v>
      </c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9"/>
      <c r="CF29" s="62">
        <v>-19858.04</v>
      </c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9"/>
      <c r="CW29" s="72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4"/>
      <c r="DN29" s="72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4"/>
      <c r="EE29" s="70">
        <f t="shared" si="0"/>
        <v>-19858.04</v>
      </c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62">
        <f t="shared" si="2"/>
        <v>19858.04</v>
      </c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45"/>
    </row>
    <row r="30" spans="1:166" ht="12" customHeight="1" thickBot="1">
      <c r="A30" s="178" t="s">
        <v>134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9"/>
      <c r="AN30" s="59"/>
      <c r="AO30" s="60"/>
      <c r="AP30" s="60"/>
      <c r="AQ30" s="60"/>
      <c r="AR30" s="60"/>
      <c r="AS30" s="61"/>
      <c r="AT30" s="66" t="s">
        <v>135</v>
      </c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8"/>
      <c r="BJ30" s="62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9"/>
      <c r="CF30" s="62">
        <v>0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9"/>
      <c r="CW30" s="72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4"/>
      <c r="DN30" s="72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4"/>
      <c r="EE30" s="70">
        <f t="shared" si="0"/>
        <v>0</v>
      </c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62">
        <f t="shared" si="2"/>
        <v>0</v>
      </c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45"/>
    </row>
    <row r="31" spans="1:166" ht="12" customHeight="1" thickBot="1">
      <c r="A31" s="146" t="s">
        <v>90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59"/>
      <c r="AO31" s="60"/>
      <c r="AP31" s="60"/>
      <c r="AQ31" s="60"/>
      <c r="AR31" s="60"/>
      <c r="AS31" s="61"/>
      <c r="AT31" s="80" t="s">
        <v>133</v>
      </c>
      <c r="AU31" s="80"/>
      <c r="AV31" s="80"/>
      <c r="AW31" s="80"/>
      <c r="AX31" s="80"/>
      <c r="AY31" s="80"/>
      <c r="AZ31" s="80"/>
      <c r="BA31" s="80"/>
      <c r="BB31" s="80"/>
      <c r="BC31" s="66"/>
      <c r="BD31" s="67"/>
      <c r="BE31" s="67"/>
      <c r="BF31" s="67"/>
      <c r="BG31" s="67"/>
      <c r="BH31" s="67"/>
      <c r="BI31" s="68"/>
      <c r="BJ31" s="62">
        <v>95400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9"/>
      <c r="CF31" s="62">
        <f>CF32+CF33</f>
        <v>323114.52</v>
      </c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9"/>
      <c r="CW31" s="72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4"/>
      <c r="DN31" s="72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4"/>
      <c r="EE31" s="70">
        <f t="shared" si="0"/>
        <v>323114.52</v>
      </c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62">
        <f t="shared" si="2"/>
        <v>-227714.52000000002</v>
      </c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45"/>
    </row>
    <row r="32" spans="1:166" ht="12" customHeight="1" thickBot="1">
      <c r="A32" s="146" t="s">
        <v>90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78"/>
      <c r="AO32" s="79"/>
      <c r="AP32" s="79"/>
      <c r="AQ32" s="79"/>
      <c r="AR32" s="79"/>
      <c r="AS32" s="79"/>
      <c r="AT32" s="80" t="s">
        <v>128</v>
      </c>
      <c r="AU32" s="80"/>
      <c r="AV32" s="80"/>
      <c r="AW32" s="80"/>
      <c r="AX32" s="80"/>
      <c r="AY32" s="80"/>
      <c r="AZ32" s="80"/>
      <c r="BA32" s="80"/>
      <c r="BB32" s="80"/>
      <c r="BC32" s="66"/>
      <c r="BD32" s="67"/>
      <c r="BE32" s="67"/>
      <c r="BF32" s="67"/>
      <c r="BG32" s="67"/>
      <c r="BH32" s="67"/>
      <c r="BI32" s="68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>
        <v>323114.52</v>
      </c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0">
        <f t="shared" si="0"/>
        <v>323114.52</v>
      </c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5">
        <f t="shared" si="1"/>
        <v>-323114.52</v>
      </c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7"/>
    </row>
    <row r="33" spans="1:166" ht="12" customHeight="1" thickBot="1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9"/>
      <c r="AN33" s="59"/>
      <c r="AO33" s="60"/>
      <c r="AP33" s="60"/>
      <c r="AQ33" s="60"/>
      <c r="AR33" s="60"/>
      <c r="AS33" s="61"/>
      <c r="AT33" s="80" t="s">
        <v>127</v>
      </c>
      <c r="AU33" s="80"/>
      <c r="AV33" s="80"/>
      <c r="AW33" s="80"/>
      <c r="AX33" s="80"/>
      <c r="AY33" s="80"/>
      <c r="AZ33" s="80"/>
      <c r="BA33" s="80"/>
      <c r="BB33" s="80"/>
      <c r="BC33" s="66"/>
      <c r="BD33" s="67"/>
      <c r="BE33" s="67"/>
      <c r="BF33" s="67"/>
      <c r="BG33" s="67"/>
      <c r="BH33" s="67"/>
      <c r="BI33" s="68"/>
      <c r="BJ33" s="62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9"/>
      <c r="CF33" s="62">
        <v>0</v>
      </c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9"/>
      <c r="CW33" s="72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4"/>
      <c r="DN33" s="72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4"/>
      <c r="EE33" s="70">
        <f t="shared" si="0"/>
        <v>0</v>
      </c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62">
        <f t="shared" si="1"/>
        <v>0</v>
      </c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9"/>
      <c r="FJ33" s="44"/>
    </row>
    <row r="34" spans="1:166" ht="12.75" customHeight="1" thickBot="1">
      <c r="A34" s="146" t="s">
        <v>91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78"/>
      <c r="AO34" s="79"/>
      <c r="AP34" s="79"/>
      <c r="AQ34" s="79"/>
      <c r="AR34" s="79"/>
      <c r="AS34" s="79"/>
      <c r="AT34" s="80" t="s">
        <v>93</v>
      </c>
      <c r="AU34" s="80"/>
      <c r="AV34" s="80"/>
      <c r="AW34" s="80"/>
      <c r="AX34" s="80"/>
      <c r="AY34" s="80"/>
      <c r="AZ34" s="80"/>
      <c r="BA34" s="80"/>
      <c r="BB34" s="80"/>
      <c r="BC34" s="66"/>
      <c r="BD34" s="67"/>
      <c r="BE34" s="67"/>
      <c r="BF34" s="67"/>
      <c r="BG34" s="67"/>
      <c r="BH34" s="67"/>
      <c r="BI34" s="68"/>
      <c r="BJ34" s="75">
        <f>BJ35+BJ36</f>
        <v>1177500</v>
      </c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>
        <f>CF35+CF36</f>
        <v>137779.84</v>
      </c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0">
        <f t="shared" si="0"/>
        <v>137779.84</v>
      </c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5">
        <f t="shared" si="1"/>
        <v>1039720.16</v>
      </c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7"/>
    </row>
    <row r="35" spans="1:166" ht="13.5" customHeight="1" thickBot="1">
      <c r="A35" s="146" t="s">
        <v>92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78"/>
      <c r="AO35" s="79"/>
      <c r="AP35" s="79"/>
      <c r="AQ35" s="79"/>
      <c r="AR35" s="79"/>
      <c r="AS35" s="79"/>
      <c r="AT35" s="80" t="s">
        <v>94</v>
      </c>
      <c r="AU35" s="80"/>
      <c r="AV35" s="80"/>
      <c r="AW35" s="80"/>
      <c r="AX35" s="80"/>
      <c r="AY35" s="80"/>
      <c r="AZ35" s="80"/>
      <c r="BA35" s="80"/>
      <c r="BB35" s="80"/>
      <c r="BC35" s="66"/>
      <c r="BD35" s="67"/>
      <c r="BE35" s="67"/>
      <c r="BF35" s="67"/>
      <c r="BG35" s="67"/>
      <c r="BH35" s="67"/>
      <c r="BI35" s="68"/>
      <c r="BJ35" s="75">
        <v>47800</v>
      </c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>
        <v>379.29</v>
      </c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0">
        <f aca="true" t="shared" si="3" ref="EE35:EE47">CF35</f>
        <v>379.29</v>
      </c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5">
        <f t="shared" si="1"/>
        <v>47420.71</v>
      </c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7"/>
    </row>
    <row r="36" spans="1:166" ht="12.75" customHeight="1" thickBot="1">
      <c r="A36" s="152" t="s">
        <v>95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78"/>
      <c r="AO36" s="79"/>
      <c r="AP36" s="79"/>
      <c r="AQ36" s="79"/>
      <c r="AR36" s="79"/>
      <c r="AS36" s="79"/>
      <c r="AT36" s="80" t="s">
        <v>96</v>
      </c>
      <c r="AU36" s="80"/>
      <c r="AV36" s="80"/>
      <c r="AW36" s="80"/>
      <c r="AX36" s="80"/>
      <c r="AY36" s="80"/>
      <c r="AZ36" s="80"/>
      <c r="BA36" s="80"/>
      <c r="BB36" s="80"/>
      <c r="BC36" s="66"/>
      <c r="BD36" s="67"/>
      <c r="BE36" s="67"/>
      <c r="BF36" s="67"/>
      <c r="BG36" s="67"/>
      <c r="BH36" s="67"/>
      <c r="BI36" s="68"/>
      <c r="BJ36" s="75">
        <f>BJ37+BJ38</f>
        <v>1129700</v>
      </c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>
        <f>CF37+CF38</f>
        <v>137400.55</v>
      </c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0">
        <f t="shared" si="3"/>
        <v>137400.55</v>
      </c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5">
        <f>BJ36-EE36</f>
        <v>992299.45</v>
      </c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7"/>
    </row>
    <row r="37" spans="1:166" ht="12.75" customHeight="1" thickBo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78"/>
      <c r="AO37" s="79"/>
      <c r="AP37" s="79"/>
      <c r="AQ37" s="79"/>
      <c r="AR37" s="79"/>
      <c r="AS37" s="79"/>
      <c r="AT37" s="80" t="s">
        <v>153</v>
      </c>
      <c r="AU37" s="80"/>
      <c r="AV37" s="80"/>
      <c r="AW37" s="80"/>
      <c r="AX37" s="80"/>
      <c r="AY37" s="80"/>
      <c r="AZ37" s="80"/>
      <c r="BA37" s="80"/>
      <c r="BB37" s="80"/>
      <c r="BC37" s="66"/>
      <c r="BD37" s="67"/>
      <c r="BE37" s="67"/>
      <c r="BF37" s="67"/>
      <c r="BG37" s="67"/>
      <c r="BH37" s="67"/>
      <c r="BI37" s="68"/>
      <c r="BJ37" s="75">
        <v>400</v>
      </c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>
        <v>86771.49</v>
      </c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0">
        <f t="shared" si="3"/>
        <v>86771.49</v>
      </c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5">
        <f>BJ37-EE37</f>
        <v>-86371.49</v>
      </c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7"/>
    </row>
    <row r="38" spans="1:166" ht="12" customHeight="1" thickBo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78"/>
      <c r="AO38" s="79"/>
      <c r="AP38" s="79"/>
      <c r="AQ38" s="79"/>
      <c r="AR38" s="79"/>
      <c r="AS38" s="79"/>
      <c r="AT38" s="80" t="s">
        <v>152</v>
      </c>
      <c r="AU38" s="80"/>
      <c r="AV38" s="80"/>
      <c r="AW38" s="80"/>
      <c r="AX38" s="80"/>
      <c r="AY38" s="80"/>
      <c r="AZ38" s="80"/>
      <c r="BA38" s="80"/>
      <c r="BB38" s="80"/>
      <c r="BC38" s="66"/>
      <c r="BD38" s="67"/>
      <c r="BE38" s="67"/>
      <c r="BF38" s="67"/>
      <c r="BG38" s="67"/>
      <c r="BH38" s="67"/>
      <c r="BI38" s="68"/>
      <c r="BJ38" s="75">
        <v>1129300</v>
      </c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>
        <v>50629.06</v>
      </c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0">
        <f t="shared" si="3"/>
        <v>50629.06</v>
      </c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5">
        <f aca="true" t="shared" si="4" ref="ET38:ET43">BJ38-CF38</f>
        <v>1078670.94</v>
      </c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7"/>
    </row>
    <row r="39" spans="1:166" ht="12" customHeight="1" thickBot="1">
      <c r="A39" s="152" t="s">
        <v>97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78"/>
      <c r="AO39" s="79"/>
      <c r="AP39" s="79"/>
      <c r="AQ39" s="79"/>
      <c r="AR39" s="79"/>
      <c r="AS39" s="79"/>
      <c r="AT39" s="80" t="s">
        <v>123</v>
      </c>
      <c r="AU39" s="80"/>
      <c r="AV39" s="80"/>
      <c r="AW39" s="80"/>
      <c r="AX39" s="80"/>
      <c r="AY39" s="80"/>
      <c r="AZ39" s="80"/>
      <c r="BA39" s="80"/>
      <c r="BB39" s="80"/>
      <c r="BC39" s="66"/>
      <c r="BD39" s="67"/>
      <c r="BE39" s="67"/>
      <c r="BF39" s="67"/>
      <c r="BG39" s="67"/>
      <c r="BH39" s="67"/>
      <c r="BI39" s="68"/>
      <c r="BJ39" s="75">
        <v>15700</v>
      </c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>
        <v>5700</v>
      </c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0">
        <f t="shared" si="3"/>
        <v>5700</v>
      </c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5">
        <f t="shared" si="4"/>
        <v>10000</v>
      </c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7"/>
    </row>
    <row r="40" spans="1:166" ht="12.75" customHeight="1" thickBot="1">
      <c r="A40" s="152" t="s">
        <v>98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78"/>
      <c r="AO40" s="79"/>
      <c r="AP40" s="79"/>
      <c r="AQ40" s="79"/>
      <c r="AR40" s="79"/>
      <c r="AS40" s="79"/>
      <c r="AT40" s="80" t="s">
        <v>99</v>
      </c>
      <c r="AU40" s="80"/>
      <c r="AV40" s="80"/>
      <c r="AW40" s="80"/>
      <c r="AX40" s="80"/>
      <c r="AY40" s="80"/>
      <c r="AZ40" s="80"/>
      <c r="BA40" s="80"/>
      <c r="BB40" s="80"/>
      <c r="BC40" s="66"/>
      <c r="BD40" s="67"/>
      <c r="BE40" s="67"/>
      <c r="BF40" s="67"/>
      <c r="BG40" s="67"/>
      <c r="BH40" s="67"/>
      <c r="BI40" s="68"/>
      <c r="BJ40" s="75">
        <f>BJ41+BJ43</f>
        <v>23100</v>
      </c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>
        <f>CF41+CF42+CF43</f>
        <v>8862.5</v>
      </c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0">
        <f t="shared" si="3"/>
        <v>8862.5</v>
      </c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5">
        <f t="shared" si="4"/>
        <v>14237.5</v>
      </c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7"/>
    </row>
    <row r="41" spans="1:166" ht="14.25" customHeight="1" thickBot="1">
      <c r="A41" s="183" t="s">
        <v>105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4"/>
      <c r="AN41" s="59"/>
      <c r="AO41" s="60"/>
      <c r="AP41" s="60"/>
      <c r="AQ41" s="60"/>
      <c r="AR41" s="60"/>
      <c r="AS41" s="61"/>
      <c r="AT41" s="90" t="s">
        <v>106</v>
      </c>
      <c r="AU41" s="90"/>
      <c r="AV41" s="90"/>
      <c r="AW41" s="90"/>
      <c r="AX41" s="90"/>
      <c r="AY41" s="90"/>
      <c r="AZ41" s="90"/>
      <c r="BA41" s="90"/>
      <c r="BB41" s="90"/>
      <c r="BC41" s="91"/>
      <c r="BD41" s="92"/>
      <c r="BE41" s="92"/>
      <c r="BF41" s="92"/>
      <c r="BG41" s="92"/>
      <c r="BH41" s="92"/>
      <c r="BI41" s="93"/>
      <c r="BJ41" s="94">
        <v>23100</v>
      </c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62">
        <v>8662.5</v>
      </c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9"/>
      <c r="CW41" s="72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4"/>
      <c r="DN41" s="72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4"/>
      <c r="EE41" s="70">
        <f t="shared" si="3"/>
        <v>8662.5</v>
      </c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62">
        <f t="shared" si="4"/>
        <v>14437.5</v>
      </c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4"/>
      <c r="FJ41" s="46"/>
    </row>
    <row r="42" spans="1:166" ht="14.25" customHeight="1" thickBot="1">
      <c r="A42" s="183" t="s">
        <v>136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4"/>
      <c r="AN42" s="59"/>
      <c r="AO42" s="60"/>
      <c r="AP42" s="60"/>
      <c r="AQ42" s="60"/>
      <c r="AR42" s="60"/>
      <c r="AS42" s="61"/>
      <c r="AT42" s="90" t="s">
        <v>156</v>
      </c>
      <c r="AU42" s="90"/>
      <c r="AV42" s="90"/>
      <c r="AW42" s="90"/>
      <c r="AX42" s="90"/>
      <c r="AY42" s="90"/>
      <c r="AZ42" s="90"/>
      <c r="BA42" s="90"/>
      <c r="BB42" s="90"/>
      <c r="BC42" s="91"/>
      <c r="BD42" s="92"/>
      <c r="BE42" s="92"/>
      <c r="BF42" s="92"/>
      <c r="BG42" s="92"/>
      <c r="BH42" s="92"/>
      <c r="BI42" s="93"/>
      <c r="BJ42" s="87">
        <v>0</v>
      </c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9"/>
      <c r="CF42" s="62">
        <v>0</v>
      </c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9"/>
      <c r="CW42" s="72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4"/>
      <c r="DN42" s="72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4"/>
      <c r="EE42" s="70">
        <f>CF42</f>
        <v>0</v>
      </c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62">
        <f>BJ42-CF42</f>
        <v>0</v>
      </c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4"/>
      <c r="FJ42" s="46"/>
    </row>
    <row r="43" spans="1:166" ht="13.5" customHeight="1" thickBot="1">
      <c r="A43" s="183" t="s">
        <v>136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4"/>
      <c r="AN43" s="59"/>
      <c r="AO43" s="60"/>
      <c r="AP43" s="60"/>
      <c r="AQ43" s="60"/>
      <c r="AR43" s="60"/>
      <c r="AS43" s="61"/>
      <c r="AT43" s="90" t="s">
        <v>140</v>
      </c>
      <c r="AU43" s="90"/>
      <c r="AV43" s="90"/>
      <c r="AW43" s="90"/>
      <c r="AX43" s="90"/>
      <c r="AY43" s="90"/>
      <c r="AZ43" s="90"/>
      <c r="BA43" s="90"/>
      <c r="BB43" s="90"/>
      <c r="BC43" s="91"/>
      <c r="BD43" s="92"/>
      <c r="BE43" s="92"/>
      <c r="BF43" s="92"/>
      <c r="BG43" s="92"/>
      <c r="BH43" s="92"/>
      <c r="BI43" s="93"/>
      <c r="BJ43" s="87">
        <v>0</v>
      </c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9"/>
      <c r="CF43" s="62">
        <v>200</v>
      </c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9"/>
      <c r="CW43" s="72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4"/>
      <c r="DN43" s="72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4"/>
      <c r="EE43" s="70">
        <f t="shared" si="3"/>
        <v>200</v>
      </c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62">
        <f t="shared" si="4"/>
        <v>-200</v>
      </c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4"/>
      <c r="FJ43" s="46"/>
    </row>
    <row r="44" spans="1:166" ht="14.25" customHeight="1" thickBot="1">
      <c r="A44" s="176" t="s">
        <v>100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7"/>
      <c r="AN44" s="180"/>
      <c r="AO44" s="181"/>
      <c r="AP44" s="181"/>
      <c r="AQ44" s="181"/>
      <c r="AR44" s="181"/>
      <c r="AS44" s="182"/>
      <c r="AT44" s="95" t="s">
        <v>102</v>
      </c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7"/>
      <c r="BJ44" s="166">
        <f>BJ45+BJ46+BJ47+BJ48</f>
        <v>2806200</v>
      </c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8"/>
      <c r="CF44" s="84">
        <f>CF45+CF46+CF47+CF48+CF49</f>
        <v>1260686</v>
      </c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6"/>
      <c r="CW44" s="81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3"/>
      <c r="DN44" s="81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3"/>
      <c r="EE44" s="70">
        <f t="shared" si="3"/>
        <v>1260686</v>
      </c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84">
        <f aca="true" t="shared" si="5" ref="ET44:ET49">BJ44-CF44</f>
        <v>1545514</v>
      </c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3"/>
      <c r="FJ44" s="46"/>
    </row>
    <row r="45" spans="1:166" ht="12.75" customHeight="1" thickBot="1">
      <c r="A45" s="57" t="s">
        <v>101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8"/>
      <c r="AN45" s="59"/>
      <c r="AO45" s="60"/>
      <c r="AP45" s="60"/>
      <c r="AQ45" s="60"/>
      <c r="AR45" s="60"/>
      <c r="AS45" s="61"/>
      <c r="AT45" s="101" t="s">
        <v>103</v>
      </c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3"/>
      <c r="BJ45" s="87">
        <v>2736100</v>
      </c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9"/>
      <c r="CF45" s="62">
        <v>1201086</v>
      </c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9"/>
      <c r="CW45" s="72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4"/>
      <c r="DN45" s="72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4"/>
      <c r="EE45" s="70">
        <f t="shared" si="3"/>
        <v>1201086</v>
      </c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62">
        <f t="shared" si="5"/>
        <v>1535014</v>
      </c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4"/>
      <c r="FJ45" s="46"/>
    </row>
    <row r="46" spans="1:166" ht="13.5" customHeight="1" thickBot="1">
      <c r="A46" s="57" t="s">
        <v>118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8"/>
      <c r="AN46" s="59"/>
      <c r="AO46" s="60"/>
      <c r="AP46" s="60"/>
      <c r="AQ46" s="60"/>
      <c r="AR46" s="60"/>
      <c r="AS46" s="61"/>
      <c r="AT46" s="101" t="s">
        <v>121</v>
      </c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3"/>
      <c r="BJ46" s="87">
        <v>200</v>
      </c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9"/>
      <c r="CF46" s="62">
        <v>200</v>
      </c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9"/>
      <c r="CW46" s="72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4"/>
      <c r="DN46" s="72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4"/>
      <c r="EE46" s="70">
        <f t="shared" si="3"/>
        <v>200</v>
      </c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62">
        <f t="shared" si="5"/>
        <v>0</v>
      </c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4"/>
      <c r="FJ46" s="46"/>
    </row>
    <row r="47" spans="1:166" ht="15.75" customHeight="1" thickBot="1">
      <c r="A47" s="57" t="s">
        <v>122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8"/>
      <c r="AN47" s="59"/>
      <c r="AO47" s="60"/>
      <c r="AP47" s="60"/>
      <c r="AQ47" s="60"/>
      <c r="AR47" s="60"/>
      <c r="AS47" s="61"/>
      <c r="AT47" s="101" t="s">
        <v>104</v>
      </c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3"/>
      <c r="BJ47" s="87">
        <v>69900</v>
      </c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9"/>
      <c r="CF47" s="62">
        <v>59400</v>
      </c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9"/>
      <c r="CW47" s="72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4"/>
      <c r="DN47" s="72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4"/>
      <c r="EE47" s="70">
        <f t="shared" si="3"/>
        <v>59400</v>
      </c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62">
        <f t="shared" si="5"/>
        <v>10500</v>
      </c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4"/>
      <c r="FJ47" s="46"/>
    </row>
    <row r="48" spans="1:166" ht="15.75" customHeight="1" thickBot="1">
      <c r="A48" s="57" t="s">
        <v>154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8"/>
      <c r="AN48" s="59"/>
      <c r="AO48" s="60"/>
      <c r="AP48" s="60"/>
      <c r="AQ48" s="60"/>
      <c r="AR48" s="60"/>
      <c r="AS48" s="61"/>
      <c r="AT48" s="101" t="s">
        <v>155</v>
      </c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3"/>
      <c r="BJ48" s="87">
        <v>0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9"/>
      <c r="CF48" s="62">
        <v>0</v>
      </c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9"/>
      <c r="CW48" s="72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4"/>
      <c r="DN48" s="72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4"/>
      <c r="EE48" s="70">
        <f>CF48</f>
        <v>0</v>
      </c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62">
        <f t="shared" si="5"/>
        <v>0</v>
      </c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4"/>
      <c r="FJ48" s="46"/>
    </row>
    <row r="49" spans="1:166" ht="15.75" customHeight="1" thickBot="1">
      <c r="A49" s="57" t="s">
        <v>159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6"/>
      <c r="AN49" s="59"/>
      <c r="AO49" s="60"/>
      <c r="AP49" s="60"/>
      <c r="AQ49" s="60"/>
      <c r="AR49" s="60"/>
      <c r="AS49" s="61"/>
      <c r="AT49" s="101" t="s">
        <v>160</v>
      </c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3"/>
      <c r="BJ49" s="87">
        <v>0</v>
      </c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9"/>
      <c r="CF49" s="62">
        <v>0</v>
      </c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9"/>
      <c r="CW49" s="72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4"/>
      <c r="DN49" s="72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4"/>
      <c r="EE49" s="70">
        <f>CF49</f>
        <v>0</v>
      </c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62">
        <f t="shared" si="5"/>
        <v>0</v>
      </c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4"/>
      <c r="FJ49" s="46"/>
    </row>
    <row r="50" spans="1:166" ht="11.25" customHeight="1" thickBot="1">
      <c r="A50" s="169" t="s">
        <v>216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70"/>
      <c r="AN50" s="171"/>
      <c r="AO50" s="172"/>
      <c r="AP50" s="172"/>
      <c r="AQ50" s="172"/>
      <c r="AR50" s="172"/>
      <c r="AS50" s="172"/>
      <c r="AT50" s="90"/>
      <c r="AU50" s="90"/>
      <c r="AV50" s="90"/>
      <c r="AW50" s="90"/>
      <c r="AX50" s="90"/>
      <c r="AY50" s="90"/>
      <c r="AZ50" s="90"/>
      <c r="BA50" s="90"/>
      <c r="BB50" s="90"/>
      <c r="BC50" s="91"/>
      <c r="BD50" s="92"/>
      <c r="BE50" s="92"/>
      <c r="BF50" s="92"/>
      <c r="BG50" s="92"/>
      <c r="BH50" s="92"/>
      <c r="BI50" s="9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73">
        <v>1670434.82</v>
      </c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5"/>
      <c r="CW50" s="173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5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71">
        <f>CF50</f>
        <v>1670434.82</v>
      </c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5"/>
    </row>
  </sheetData>
  <sheetProtection/>
  <mergeCells count="326"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29:CE29"/>
    <mergeCell ref="CW25:DM25"/>
    <mergeCell ref="CW26:DM26"/>
    <mergeCell ref="CW27:DM27"/>
    <mergeCell ref="CW29:DM29"/>
    <mergeCell ref="CF28:CV28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90"/>
  <sheetViews>
    <sheetView zoomScaleSheetLayoutView="90" workbookViewId="0" topLeftCell="B59">
      <selection activeCell="BB89" sqref="BB89:EB89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51" t="s">
        <v>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</row>
    <row r="3" spans="1:166" ht="16.5" customHeight="1">
      <c r="A3" s="109" t="s">
        <v>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10"/>
      <c r="AK3" s="128" t="s">
        <v>17</v>
      </c>
      <c r="AL3" s="109"/>
      <c r="AM3" s="109"/>
      <c r="AN3" s="109"/>
      <c r="AO3" s="109"/>
      <c r="AP3" s="110"/>
      <c r="AQ3" s="128" t="s">
        <v>85</v>
      </c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10"/>
      <c r="BC3" s="128" t="s">
        <v>54</v>
      </c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10"/>
      <c r="BU3" s="128" t="s">
        <v>24</v>
      </c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10"/>
      <c r="CH3" s="115" t="s">
        <v>18</v>
      </c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7"/>
      <c r="EK3" s="115" t="s">
        <v>26</v>
      </c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</row>
    <row r="4" spans="1:166" ht="33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2"/>
      <c r="AK4" s="129"/>
      <c r="AL4" s="111"/>
      <c r="AM4" s="111"/>
      <c r="AN4" s="111"/>
      <c r="AO4" s="111"/>
      <c r="AP4" s="112"/>
      <c r="AQ4" s="129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2"/>
      <c r="BC4" s="129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2"/>
      <c r="BU4" s="129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2"/>
      <c r="CH4" s="115" t="s">
        <v>84</v>
      </c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7"/>
      <c r="CX4" s="115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7"/>
      <c r="DK4" s="115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7"/>
      <c r="DX4" s="115" t="s">
        <v>21</v>
      </c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7"/>
      <c r="EK4" s="115" t="s">
        <v>25</v>
      </c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7"/>
      <c r="EX4" s="115" t="s">
        <v>30</v>
      </c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</row>
    <row r="5" spans="1:166" ht="8.25" customHeight="1" thickBot="1">
      <c r="A5" s="113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4"/>
      <c r="AK5" s="227">
        <v>2</v>
      </c>
      <c r="AL5" s="130"/>
      <c r="AM5" s="130"/>
      <c r="AN5" s="130"/>
      <c r="AO5" s="130"/>
      <c r="AP5" s="131"/>
      <c r="AQ5" s="227">
        <v>3</v>
      </c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1"/>
      <c r="BC5" s="227">
        <v>4</v>
      </c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1"/>
      <c r="BU5" s="227">
        <v>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1"/>
      <c r="CH5" s="227">
        <v>6</v>
      </c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1"/>
      <c r="CX5" s="227">
        <v>7</v>
      </c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1"/>
      <c r="DK5" s="227">
        <v>8</v>
      </c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1"/>
      <c r="DX5" s="227">
        <v>9</v>
      </c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1"/>
      <c r="EK5" s="227">
        <v>10</v>
      </c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1"/>
      <c r="EX5" s="227">
        <v>11</v>
      </c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</row>
    <row r="6" spans="1:166" ht="15" customHeight="1">
      <c r="A6" s="104" t="s">
        <v>23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231"/>
      <c r="AK6" s="235" t="s">
        <v>33</v>
      </c>
      <c r="AL6" s="236"/>
      <c r="AM6" s="236"/>
      <c r="AN6" s="236"/>
      <c r="AO6" s="236"/>
      <c r="AP6" s="237"/>
      <c r="AQ6" s="228" t="s">
        <v>41</v>
      </c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30"/>
      <c r="BC6" s="232">
        <f>BC8+BC55+BC60+BC65+BC71+BC82+BC85+BC80</f>
        <v>6353200</v>
      </c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4"/>
      <c r="BU6" s="232">
        <f>BC6</f>
        <v>6353200</v>
      </c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4"/>
      <c r="CH6" s="238">
        <f>CH8+CH55+CH60+CH65+CH71+CH82+CH85+CH80</f>
        <v>1729903.7700000003</v>
      </c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40"/>
      <c r="CX6" s="232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4"/>
      <c r="DK6" s="232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4"/>
      <c r="DX6" s="238">
        <f>CH6</f>
        <v>1729903.7700000003</v>
      </c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40"/>
      <c r="EK6" s="241">
        <f>BC6-CH6</f>
        <v>4623296.2299999995</v>
      </c>
      <c r="EL6" s="242"/>
      <c r="EM6" s="242"/>
      <c r="EN6" s="242"/>
      <c r="EO6" s="242"/>
      <c r="EP6" s="242"/>
      <c r="EQ6" s="242"/>
      <c r="ER6" s="242"/>
      <c r="ES6" s="242"/>
      <c r="ET6" s="242"/>
      <c r="EU6" s="242"/>
      <c r="EV6" s="242"/>
      <c r="EW6" s="243"/>
      <c r="EX6" s="232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47"/>
    </row>
    <row r="7" spans="1:166" ht="10.5" customHeight="1">
      <c r="A7" s="248" t="s">
        <v>16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9"/>
      <c r="AK7" s="59"/>
      <c r="AL7" s="60"/>
      <c r="AM7" s="60"/>
      <c r="AN7" s="60"/>
      <c r="AO7" s="60"/>
      <c r="AP7" s="61"/>
      <c r="AQ7" s="244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6"/>
      <c r="BC7" s="190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3"/>
      <c r="BU7" s="190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3"/>
      <c r="CH7" s="190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3"/>
      <c r="CX7" s="190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3"/>
      <c r="DK7" s="190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3"/>
      <c r="DX7" s="196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8"/>
      <c r="EK7" s="190">
        <f>BC7-DX7</f>
        <v>0</v>
      </c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3"/>
      <c r="EX7" s="190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2"/>
    </row>
    <row r="8" spans="1:166" ht="12.75" customHeight="1">
      <c r="A8" s="250" t="s">
        <v>107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1"/>
      <c r="AK8" s="180"/>
      <c r="AL8" s="181"/>
      <c r="AM8" s="181"/>
      <c r="AN8" s="181"/>
      <c r="AO8" s="181"/>
      <c r="AP8" s="182"/>
      <c r="AQ8" s="203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5"/>
      <c r="BC8" s="194">
        <f>BC9+BC14+BC36+BC37+BC40</f>
        <v>4404800</v>
      </c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9"/>
      <c r="BU8" s="194">
        <f aca="true" t="shared" si="0" ref="BU8:BU27">BC8</f>
        <v>4404800</v>
      </c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9"/>
      <c r="CH8" s="196">
        <f>CH9+CH14+CH36+CH40</f>
        <v>1300360.2300000002</v>
      </c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8"/>
      <c r="CX8" s="194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9"/>
      <c r="DK8" s="194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9"/>
      <c r="DX8" s="196">
        <f aca="true" t="shared" si="1" ref="DX8:DX24">CH8</f>
        <v>1300360.2300000002</v>
      </c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8"/>
      <c r="EK8" s="187">
        <f>BC8-CH8</f>
        <v>3104439.7699999996</v>
      </c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3"/>
      <c r="EX8" s="190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2"/>
    </row>
    <row r="9" spans="1:169" ht="13.5" customHeight="1">
      <c r="A9" s="250" t="s">
        <v>108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1"/>
      <c r="AK9" s="180"/>
      <c r="AL9" s="181"/>
      <c r="AM9" s="181"/>
      <c r="AN9" s="181"/>
      <c r="AO9" s="181"/>
      <c r="AP9" s="182"/>
      <c r="AQ9" s="203" t="s">
        <v>226</v>
      </c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5"/>
      <c r="BC9" s="194">
        <f>BC10+BC13</f>
        <v>767300</v>
      </c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9"/>
      <c r="BU9" s="194">
        <f t="shared" si="0"/>
        <v>767300</v>
      </c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9"/>
      <c r="CH9" s="196">
        <f>CH11+CH12+CH13</f>
        <v>250397.75</v>
      </c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8"/>
      <c r="CX9" s="194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9"/>
      <c r="DK9" s="194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9"/>
      <c r="DX9" s="196">
        <f t="shared" si="1"/>
        <v>250397.75</v>
      </c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8"/>
      <c r="EK9" s="187">
        <f aca="true" t="shared" si="2" ref="EK9:EK16">BC9-CH9</f>
        <v>516902.25</v>
      </c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3"/>
      <c r="EX9" s="194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208"/>
      <c r="FK9" s="17"/>
      <c r="FL9" s="17"/>
      <c r="FM9" s="17"/>
    </row>
    <row r="10" spans="1:166" ht="23.25" customHeight="1">
      <c r="A10" s="252" t="s">
        <v>209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3"/>
      <c r="AK10" s="59"/>
      <c r="AL10" s="60"/>
      <c r="AM10" s="60"/>
      <c r="AN10" s="60"/>
      <c r="AO10" s="60"/>
      <c r="AP10" s="61"/>
      <c r="AQ10" s="66" t="s">
        <v>162</v>
      </c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8"/>
      <c r="BC10" s="190">
        <f>BC11+BC12</f>
        <v>718100</v>
      </c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3"/>
      <c r="BU10" s="190">
        <f t="shared" si="0"/>
        <v>718100</v>
      </c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3"/>
      <c r="CH10" s="187">
        <f>CH11+CH12</f>
        <v>238118.15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9"/>
      <c r="CX10" s="190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3"/>
      <c r="DK10" s="190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3"/>
      <c r="DX10" s="187">
        <f t="shared" si="1"/>
        <v>238118.15</v>
      </c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9"/>
      <c r="EK10" s="187">
        <f t="shared" si="2"/>
        <v>479981.85</v>
      </c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3"/>
      <c r="EX10" s="194"/>
      <c r="EY10" s="195"/>
      <c r="EZ10" s="195"/>
      <c r="FA10" s="195"/>
      <c r="FB10" s="195"/>
      <c r="FC10" s="195"/>
      <c r="FD10" s="195"/>
      <c r="FE10" s="195"/>
      <c r="FF10" s="195"/>
      <c r="FG10" s="195"/>
      <c r="FH10" s="195"/>
      <c r="FI10" s="195"/>
      <c r="FJ10" s="208"/>
    </row>
    <row r="11" spans="1:166" ht="25.5" customHeight="1">
      <c r="A11" s="202" t="s">
        <v>196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"/>
      <c r="AH11" s="20"/>
      <c r="AI11" s="20"/>
      <c r="AJ11" s="20"/>
      <c r="AK11" s="59"/>
      <c r="AL11" s="60"/>
      <c r="AM11" s="60"/>
      <c r="AN11" s="60"/>
      <c r="AO11" s="60"/>
      <c r="AP11" s="61"/>
      <c r="AQ11" s="66" t="s">
        <v>163</v>
      </c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8"/>
      <c r="BC11" s="190">
        <v>549800</v>
      </c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3"/>
      <c r="BR11" s="31"/>
      <c r="BS11" s="31"/>
      <c r="BT11" s="31"/>
      <c r="BU11" s="190">
        <f t="shared" si="0"/>
        <v>549800</v>
      </c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3"/>
      <c r="CH11" s="187">
        <v>186667.24</v>
      </c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9"/>
      <c r="CX11" s="190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3"/>
      <c r="DK11" s="190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3"/>
      <c r="DX11" s="187">
        <f t="shared" si="1"/>
        <v>186667.24</v>
      </c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9"/>
      <c r="EK11" s="187">
        <f t="shared" si="2"/>
        <v>363132.76</v>
      </c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3"/>
      <c r="EX11" s="190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2"/>
    </row>
    <row r="12" spans="1:166" ht="51" customHeight="1">
      <c r="A12" s="202" t="s">
        <v>197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"/>
      <c r="AH12" s="20"/>
      <c r="AI12" s="20"/>
      <c r="AJ12" s="20"/>
      <c r="AK12" s="59"/>
      <c r="AL12" s="60"/>
      <c r="AM12" s="60"/>
      <c r="AN12" s="60"/>
      <c r="AO12" s="60"/>
      <c r="AP12" s="61"/>
      <c r="AQ12" s="66" t="s">
        <v>164</v>
      </c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8"/>
      <c r="BC12" s="190">
        <v>168300</v>
      </c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3"/>
      <c r="BR12" s="31"/>
      <c r="BS12" s="31"/>
      <c r="BT12" s="31"/>
      <c r="BU12" s="190">
        <f t="shared" si="0"/>
        <v>168300</v>
      </c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3"/>
      <c r="CH12" s="190">
        <v>51450.91</v>
      </c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3"/>
      <c r="CX12" s="190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3"/>
      <c r="DK12" s="190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3"/>
      <c r="DX12" s="187">
        <f t="shared" si="1"/>
        <v>51450.91</v>
      </c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9"/>
      <c r="EK12" s="187">
        <f t="shared" si="2"/>
        <v>116849.09</v>
      </c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3"/>
      <c r="EX12" s="190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2"/>
    </row>
    <row r="13" spans="1:166" ht="39" customHeight="1">
      <c r="A13" s="202" t="s">
        <v>201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"/>
      <c r="AH13" s="20"/>
      <c r="AI13" s="20"/>
      <c r="AJ13" s="20"/>
      <c r="AK13" s="59"/>
      <c r="AL13" s="60"/>
      <c r="AM13" s="60"/>
      <c r="AN13" s="60"/>
      <c r="AO13" s="60"/>
      <c r="AP13" s="61"/>
      <c r="AQ13" s="66" t="s">
        <v>213</v>
      </c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8"/>
      <c r="BC13" s="190">
        <v>49200</v>
      </c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3"/>
      <c r="BR13" s="29"/>
      <c r="BS13" s="29"/>
      <c r="BT13" s="30"/>
      <c r="BU13" s="190">
        <f>BC13</f>
        <v>49200</v>
      </c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3"/>
      <c r="CH13" s="190">
        <v>12279.6</v>
      </c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3"/>
      <c r="CX13" s="190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3"/>
      <c r="DK13" s="190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3"/>
      <c r="DX13" s="187">
        <f>CH13</f>
        <v>12279.6</v>
      </c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9"/>
      <c r="EK13" s="187">
        <f>BC13-CH13</f>
        <v>36920.4</v>
      </c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3"/>
      <c r="EX13" s="190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2"/>
    </row>
    <row r="14" spans="1:166" ht="15.75" customHeight="1">
      <c r="A14" s="259" t="s">
        <v>109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60"/>
      <c r="AK14" s="180"/>
      <c r="AL14" s="181"/>
      <c r="AM14" s="181"/>
      <c r="AN14" s="181"/>
      <c r="AO14" s="181"/>
      <c r="AP14" s="182"/>
      <c r="AQ14" s="203" t="s">
        <v>125</v>
      </c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194">
        <f>BC15+BC19+BC27+BC18+BC35</f>
        <v>2779100</v>
      </c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9"/>
      <c r="BU14" s="194">
        <f t="shared" si="0"/>
        <v>2779100</v>
      </c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9"/>
      <c r="CH14" s="196">
        <f>CH15+CH18+CH19+CH27+CH30+CH33+CH35</f>
        <v>881212.3800000001</v>
      </c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9"/>
      <c r="CX14" s="194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9"/>
      <c r="DK14" s="194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9"/>
      <c r="DX14" s="187">
        <f t="shared" si="1"/>
        <v>881212.3800000001</v>
      </c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9"/>
      <c r="EK14" s="187">
        <f t="shared" si="2"/>
        <v>1897887.6199999999</v>
      </c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3"/>
      <c r="EX14" s="194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208"/>
    </row>
    <row r="15" spans="1:166" ht="22.5" customHeight="1">
      <c r="A15" s="202" t="s">
        <v>209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61"/>
      <c r="AK15" s="180"/>
      <c r="AL15" s="181"/>
      <c r="AM15" s="181"/>
      <c r="AN15" s="181"/>
      <c r="AO15" s="181"/>
      <c r="AP15" s="182"/>
      <c r="AQ15" s="203" t="s">
        <v>165</v>
      </c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5"/>
      <c r="BC15" s="194">
        <f>BC16+BC17</f>
        <v>2108100</v>
      </c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9"/>
      <c r="BU15" s="190">
        <f t="shared" si="0"/>
        <v>2108100</v>
      </c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3"/>
      <c r="CH15" s="196">
        <f>CH16+CH17</f>
        <v>723634.78</v>
      </c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9"/>
      <c r="CX15" s="194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9"/>
      <c r="DK15" s="194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9"/>
      <c r="DX15" s="196">
        <f t="shared" si="1"/>
        <v>723634.78</v>
      </c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8"/>
      <c r="EK15" s="187">
        <f t="shared" si="2"/>
        <v>1384465.22</v>
      </c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3"/>
      <c r="EX15" s="194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208"/>
    </row>
    <row r="16" spans="1:166" ht="24" customHeight="1">
      <c r="A16" s="201" t="s">
        <v>196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18"/>
      <c r="AH16" s="18"/>
      <c r="AI16" s="18"/>
      <c r="AJ16" s="18"/>
      <c r="AK16" s="59"/>
      <c r="AL16" s="60"/>
      <c r="AM16" s="60"/>
      <c r="AN16" s="60"/>
      <c r="AO16" s="60"/>
      <c r="AP16" s="61"/>
      <c r="AQ16" s="66" t="s">
        <v>166</v>
      </c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8"/>
      <c r="BC16" s="190">
        <v>1609000</v>
      </c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3"/>
      <c r="BR16" s="31"/>
      <c r="BS16" s="31"/>
      <c r="BT16" s="31"/>
      <c r="BU16" s="190">
        <f t="shared" si="0"/>
        <v>1609000</v>
      </c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3"/>
      <c r="CH16" s="190">
        <v>564523.62</v>
      </c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3"/>
      <c r="CX16" s="190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3"/>
      <c r="DK16" s="190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3"/>
      <c r="DX16" s="187">
        <f t="shared" si="1"/>
        <v>564523.62</v>
      </c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9"/>
      <c r="EK16" s="187">
        <f t="shared" si="2"/>
        <v>1044476.38</v>
      </c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3"/>
      <c r="EX16" s="190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2"/>
    </row>
    <row r="17" spans="1:166" ht="47.25" customHeight="1">
      <c r="A17" s="202" t="s">
        <v>197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18"/>
      <c r="AH17" s="18"/>
      <c r="AI17" s="18"/>
      <c r="AJ17" s="18"/>
      <c r="AK17" s="59"/>
      <c r="AL17" s="60"/>
      <c r="AM17" s="60"/>
      <c r="AN17" s="60"/>
      <c r="AO17" s="60"/>
      <c r="AP17" s="61"/>
      <c r="AQ17" s="66" t="s">
        <v>167</v>
      </c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8"/>
      <c r="BC17" s="190">
        <v>499100</v>
      </c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3"/>
      <c r="BR17" s="31"/>
      <c r="BS17" s="31"/>
      <c r="BT17" s="31"/>
      <c r="BU17" s="190">
        <f t="shared" si="0"/>
        <v>499100</v>
      </c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3"/>
      <c r="CH17" s="190">
        <v>159111.16</v>
      </c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3"/>
      <c r="CX17" s="190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3"/>
      <c r="DK17" s="190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3"/>
      <c r="DX17" s="187">
        <f t="shared" si="1"/>
        <v>159111.16</v>
      </c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9"/>
      <c r="EK17" s="187">
        <f>BC17-CH17</f>
        <v>339988.83999999997</v>
      </c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3"/>
      <c r="EX17" s="190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2"/>
    </row>
    <row r="18" spans="1:166" ht="12.75" customHeight="1">
      <c r="A18" s="202" t="s">
        <v>201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18"/>
      <c r="AH18" s="18"/>
      <c r="AI18" s="18"/>
      <c r="AJ18" s="18"/>
      <c r="AK18" s="59"/>
      <c r="AL18" s="60"/>
      <c r="AM18" s="60"/>
      <c r="AN18" s="60"/>
      <c r="AO18" s="60"/>
      <c r="AP18" s="61"/>
      <c r="AQ18" s="66" t="s">
        <v>214</v>
      </c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8"/>
      <c r="BC18" s="190">
        <v>170400</v>
      </c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3"/>
      <c r="BR18" s="29"/>
      <c r="BS18" s="29"/>
      <c r="BT18" s="30"/>
      <c r="BU18" s="190">
        <f>BC18</f>
        <v>170400</v>
      </c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3"/>
      <c r="CH18" s="190">
        <v>42612</v>
      </c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3"/>
      <c r="CX18" s="190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3"/>
      <c r="DK18" s="190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3"/>
      <c r="DX18" s="187">
        <f>CH18</f>
        <v>42612</v>
      </c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9"/>
      <c r="EK18" s="187">
        <f>BC18-CH18</f>
        <v>127788</v>
      </c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3"/>
      <c r="EX18" s="190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2"/>
    </row>
    <row r="19" spans="1:166" ht="21.75" customHeight="1">
      <c r="A19" s="206" t="s">
        <v>198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2"/>
      <c r="AH19" s="22"/>
      <c r="AI19" s="22"/>
      <c r="AJ19" s="22"/>
      <c r="AK19" s="59"/>
      <c r="AL19" s="60"/>
      <c r="AM19" s="60"/>
      <c r="AN19" s="60"/>
      <c r="AO19" s="60"/>
      <c r="AP19" s="61"/>
      <c r="AQ19" s="203" t="s">
        <v>211</v>
      </c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5"/>
      <c r="BC19" s="194">
        <f>BC22</f>
        <v>488000</v>
      </c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9"/>
      <c r="BR19" s="32"/>
      <c r="BS19" s="32"/>
      <c r="BT19" s="33"/>
      <c r="BU19" s="194">
        <f>BC19</f>
        <v>488000</v>
      </c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9"/>
      <c r="CH19" s="196">
        <f>CH22</f>
        <v>111553.82</v>
      </c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9"/>
      <c r="CX19" s="194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9"/>
      <c r="DK19" s="194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9"/>
      <c r="DX19" s="196">
        <f>CH19</f>
        <v>111553.82</v>
      </c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8"/>
      <c r="EK19" s="196">
        <f>BC19-CH19</f>
        <v>376446.18</v>
      </c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9"/>
      <c r="EX19" s="194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208"/>
    </row>
    <row r="20" spans="1:166" ht="12.75" customHeight="1" hidden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18"/>
      <c r="AH20" s="18"/>
      <c r="AI20" s="18"/>
      <c r="AJ20" s="18"/>
      <c r="AK20" s="59"/>
      <c r="AL20" s="60"/>
      <c r="AM20" s="60"/>
      <c r="AN20" s="60"/>
      <c r="AO20" s="60"/>
      <c r="AP20" s="61"/>
      <c r="AQ20" s="66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  <c r="BC20" s="190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3"/>
      <c r="BR20" s="29"/>
      <c r="BS20" s="29"/>
      <c r="BT20" s="30"/>
      <c r="BU20" s="190">
        <f>BC20</f>
        <v>0</v>
      </c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3"/>
      <c r="CH20" s="190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3"/>
      <c r="CX20" s="190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3"/>
      <c r="DK20" s="190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3"/>
      <c r="DX20" s="187">
        <f>CH20</f>
        <v>0</v>
      </c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9"/>
      <c r="EK20" s="187">
        <f>BC20-CH20</f>
        <v>0</v>
      </c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3"/>
      <c r="EX20" s="190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2"/>
    </row>
    <row r="21" spans="1:166" ht="12.75" customHeight="1" hidden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18"/>
      <c r="AH21" s="18"/>
      <c r="AI21" s="18"/>
      <c r="AJ21" s="18"/>
      <c r="AK21" s="59"/>
      <c r="AL21" s="60"/>
      <c r="AM21" s="60"/>
      <c r="AN21" s="60"/>
      <c r="AO21" s="60"/>
      <c r="AP21" s="61"/>
      <c r="AQ21" s="66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8"/>
      <c r="BC21" s="190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3"/>
      <c r="BR21" s="29"/>
      <c r="BS21" s="29"/>
      <c r="BT21" s="30"/>
      <c r="BU21" s="190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3"/>
      <c r="CH21" s="187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9"/>
      <c r="CX21" s="190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3"/>
      <c r="DK21" s="190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3"/>
      <c r="DX21" s="187">
        <f>CH21</f>
        <v>0</v>
      </c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9"/>
      <c r="EK21" s="187">
        <f>BC21-CH21</f>
        <v>0</v>
      </c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3"/>
      <c r="EX21" s="190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2"/>
    </row>
    <row r="22" spans="1:166" ht="35.25" customHeight="1">
      <c r="A22" s="210" t="s">
        <v>198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1"/>
      <c r="AK22" s="59"/>
      <c r="AL22" s="60"/>
      <c r="AM22" s="60"/>
      <c r="AN22" s="60"/>
      <c r="AO22" s="60"/>
      <c r="AP22" s="61"/>
      <c r="AQ22" s="66" t="s">
        <v>168</v>
      </c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8"/>
      <c r="BC22" s="190">
        <v>488000</v>
      </c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3"/>
      <c r="BU22" s="190">
        <f t="shared" si="0"/>
        <v>488000</v>
      </c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3"/>
      <c r="CH22" s="187">
        <v>111553.82</v>
      </c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9"/>
      <c r="CX22" s="190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3"/>
      <c r="DK22" s="194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9"/>
      <c r="DX22" s="187">
        <f t="shared" si="1"/>
        <v>111553.82</v>
      </c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9"/>
      <c r="EK22" s="187">
        <f aca="true" t="shared" si="3" ref="EK22:EK28">BC22-CH22</f>
        <v>376446.18</v>
      </c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3"/>
      <c r="EX22" s="194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208"/>
    </row>
    <row r="23" spans="1:166" ht="13.5" customHeight="1" hidden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18"/>
      <c r="AG23" s="18"/>
      <c r="AH23" s="18"/>
      <c r="AI23" s="18"/>
      <c r="AJ23" s="18"/>
      <c r="AK23" s="59"/>
      <c r="AL23" s="60"/>
      <c r="AM23" s="60"/>
      <c r="AN23" s="60"/>
      <c r="AO23" s="60"/>
      <c r="AP23" s="61"/>
      <c r="AQ23" s="66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8"/>
      <c r="BC23" s="190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3"/>
      <c r="BR23" s="31"/>
      <c r="BS23" s="31"/>
      <c r="BT23" s="31"/>
      <c r="BU23" s="190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3"/>
      <c r="CH23" s="187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9"/>
      <c r="CX23" s="190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3"/>
      <c r="DK23" s="190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3"/>
      <c r="DX23" s="187">
        <f t="shared" si="1"/>
        <v>0</v>
      </c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9"/>
      <c r="EK23" s="187">
        <f t="shared" si="3"/>
        <v>0</v>
      </c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3"/>
      <c r="EX23" s="190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2"/>
    </row>
    <row r="24" spans="1:166" ht="15.75" customHeight="1" hidden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18"/>
      <c r="AG24" s="18"/>
      <c r="AH24" s="18"/>
      <c r="AI24" s="18"/>
      <c r="AJ24" s="18"/>
      <c r="AK24" s="59"/>
      <c r="AL24" s="60"/>
      <c r="AM24" s="60"/>
      <c r="AN24" s="60"/>
      <c r="AO24" s="60"/>
      <c r="AP24" s="61"/>
      <c r="AQ24" s="66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8"/>
      <c r="BC24" s="190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3"/>
      <c r="BR24" s="31"/>
      <c r="BS24" s="31"/>
      <c r="BT24" s="31"/>
      <c r="BU24" s="190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3"/>
      <c r="CH24" s="187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9"/>
      <c r="CX24" s="190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3"/>
      <c r="DK24" s="190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3"/>
      <c r="DX24" s="187">
        <f t="shared" si="1"/>
        <v>0</v>
      </c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9"/>
      <c r="EK24" s="187">
        <f t="shared" si="3"/>
        <v>0</v>
      </c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3"/>
      <c r="EX24" s="190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2"/>
    </row>
    <row r="25" spans="1:166" ht="15.75" customHeight="1" hidden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1"/>
      <c r="AK25" s="59"/>
      <c r="AL25" s="60"/>
      <c r="AM25" s="60"/>
      <c r="AN25" s="60"/>
      <c r="AO25" s="60"/>
      <c r="AP25" s="61"/>
      <c r="AQ25" s="66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8"/>
      <c r="BC25" s="190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3"/>
      <c r="BU25" s="190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3"/>
      <c r="CH25" s="187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9"/>
      <c r="CX25" s="190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3"/>
      <c r="DK25" s="190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3"/>
      <c r="DX25" s="187">
        <f aca="true" t="shared" si="4" ref="DX25:DX35">CH25</f>
        <v>0</v>
      </c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9"/>
      <c r="EK25" s="187">
        <f t="shared" si="3"/>
        <v>0</v>
      </c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3"/>
      <c r="EX25" s="190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2"/>
    </row>
    <row r="26" spans="1:166" ht="15.75" customHeight="1" hidden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18"/>
      <c r="AH26" s="18"/>
      <c r="AI26" s="18"/>
      <c r="AJ26" s="18"/>
      <c r="AK26" s="59"/>
      <c r="AL26" s="60"/>
      <c r="AM26" s="60"/>
      <c r="AN26" s="60"/>
      <c r="AO26" s="60"/>
      <c r="AP26" s="61"/>
      <c r="AQ26" s="66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8"/>
      <c r="BC26" s="190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29"/>
      <c r="BS26" s="29"/>
      <c r="BT26" s="30"/>
      <c r="BU26" s="190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3"/>
      <c r="CH26" s="187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9"/>
      <c r="CX26" s="190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3"/>
      <c r="DK26" s="190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3"/>
      <c r="DX26" s="187">
        <f t="shared" si="4"/>
        <v>0</v>
      </c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9"/>
      <c r="EK26" s="187">
        <f t="shared" si="3"/>
        <v>0</v>
      </c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9"/>
      <c r="EX26" s="190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2"/>
    </row>
    <row r="27" spans="1:166" ht="17.25" customHeight="1">
      <c r="A27" s="209" t="s">
        <v>212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6"/>
      <c r="AH27" s="6"/>
      <c r="AI27" s="6"/>
      <c r="AJ27" s="6"/>
      <c r="AK27" s="262"/>
      <c r="AL27" s="60"/>
      <c r="AM27" s="60"/>
      <c r="AN27" s="60"/>
      <c r="AO27" s="60"/>
      <c r="AP27" s="61"/>
      <c r="AQ27" s="203" t="s">
        <v>169</v>
      </c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5"/>
      <c r="BC27" s="194">
        <f>BC28+BC29+BC36</f>
        <v>12400</v>
      </c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9"/>
      <c r="BR27" s="34"/>
      <c r="BS27" s="34"/>
      <c r="BT27" s="34"/>
      <c r="BU27" s="194">
        <f t="shared" si="0"/>
        <v>12400</v>
      </c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9"/>
      <c r="CH27" s="196">
        <f>CH28+CH29+CH34</f>
        <v>3211.7799999999997</v>
      </c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8"/>
      <c r="CX27" s="194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9"/>
      <c r="DK27" s="194"/>
      <c r="DL27" s="195"/>
      <c r="DM27" s="195"/>
      <c r="DN27" s="195"/>
      <c r="DO27" s="195"/>
      <c r="DP27" s="195"/>
      <c r="DQ27" s="195"/>
      <c r="DR27" s="195"/>
      <c r="DS27" s="195"/>
      <c r="DT27" s="195"/>
      <c r="DU27" s="195"/>
      <c r="DV27" s="195"/>
      <c r="DW27" s="199"/>
      <c r="DX27" s="196">
        <f t="shared" si="4"/>
        <v>3211.7799999999997</v>
      </c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8"/>
      <c r="EK27" s="196">
        <f t="shared" si="3"/>
        <v>9188.220000000001</v>
      </c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8"/>
      <c r="EX27" s="194"/>
      <c r="EY27" s="195"/>
      <c r="EZ27" s="195"/>
      <c r="FA27" s="195"/>
      <c r="FB27" s="195"/>
      <c r="FC27" s="195"/>
      <c r="FD27" s="195"/>
      <c r="FE27" s="195"/>
      <c r="FF27" s="195"/>
      <c r="FG27" s="195"/>
      <c r="FH27" s="195"/>
      <c r="FI27" s="195"/>
      <c r="FJ27" s="208"/>
    </row>
    <row r="28" spans="1:166" ht="22.5" customHeight="1">
      <c r="A28" s="209" t="s">
        <v>199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3"/>
      <c r="AH28" s="23"/>
      <c r="AI28" s="23"/>
      <c r="AJ28" s="23"/>
      <c r="AK28" s="212"/>
      <c r="AL28" s="213"/>
      <c r="AM28" s="213"/>
      <c r="AN28" s="213"/>
      <c r="AO28" s="213"/>
      <c r="AP28" s="214"/>
      <c r="AQ28" s="203" t="s">
        <v>170</v>
      </c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5"/>
      <c r="BC28" s="194">
        <v>2400</v>
      </c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9"/>
      <c r="BR28" s="34"/>
      <c r="BS28" s="34"/>
      <c r="BT28" s="34"/>
      <c r="BU28" s="194">
        <f>BC28</f>
        <v>2400</v>
      </c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9"/>
      <c r="CH28" s="196">
        <v>1221</v>
      </c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8"/>
      <c r="CX28" s="194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9"/>
      <c r="DK28" s="194"/>
      <c r="DL28" s="195"/>
      <c r="DM28" s="195"/>
      <c r="DN28" s="195"/>
      <c r="DO28" s="195"/>
      <c r="DP28" s="195"/>
      <c r="DQ28" s="195"/>
      <c r="DR28" s="195"/>
      <c r="DS28" s="195"/>
      <c r="DT28" s="195"/>
      <c r="DU28" s="195"/>
      <c r="DV28" s="195"/>
      <c r="DW28" s="199"/>
      <c r="DX28" s="196">
        <f t="shared" si="4"/>
        <v>1221</v>
      </c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8"/>
      <c r="EK28" s="187">
        <f t="shared" si="3"/>
        <v>1179</v>
      </c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3"/>
      <c r="EX28" s="190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2"/>
    </row>
    <row r="29" spans="1:166" ht="17.25" customHeight="1">
      <c r="A29" s="209" t="s">
        <v>200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4"/>
      <c r="AH29" s="24"/>
      <c r="AI29" s="24"/>
      <c r="AJ29" s="24"/>
      <c r="AK29" s="212"/>
      <c r="AL29" s="213"/>
      <c r="AM29" s="213"/>
      <c r="AN29" s="213"/>
      <c r="AO29" s="213"/>
      <c r="AP29" s="214"/>
      <c r="AQ29" s="203" t="s">
        <v>171</v>
      </c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5"/>
      <c r="BC29" s="194">
        <v>9900</v>
      </c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32"/>
      <c r="BS29" s="32"/>
      <c r="BT29" s="33"/>
      <c r="BU29" s="194">
        <f>BC29</f>
        <v>9900</v>
      </c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9"/>
      <c r="CH29" s="196">
        <v>1980.61</v>
      </c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8"/>
      <c r="CX29" s="194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9"/>
      <c r="DK29" s="194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9"/>
      <c r="DX29" s="196">
        <f t="shared" si="4"/>
        <v>1980.61</v>
      </c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8"/>
      <c r="EK29" s="187">
        <f aca="true" t="shared" si="5" ref="EK29:EK45">BC29-CH29</f>
        <v>7919.39</v>
      </c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3"/>
      <c r="EX29" s="190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2"/>
    </row>
    <row r="30" spans="1:166" ht="14.25" customHeight="1" hidden="1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4"/>
      <c r="AG30" s="254"/>
      <c r="AH30" s="254"/>
      <c r="AI30" s="254"/>
      <c r="AJ30" s="255"/>
      <c r="AK30" s="256"/>
      <c r="AL30" s="257"/>
      <c r="AM30" s="257"/>
      <c r="AN30" s="257"/>
      <c r="AO30" s="257"/>
      <c r="AP30" s="258"/>
      <c r="AQ30" s="203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5"/>
      <c r="BC30" s="194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9"/>
      <c r="BU30" s="194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9"/>
      <c r="CH30" s="196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8"/>
      <c r="CX30" s="194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9"/>
      <c r="DK30" s="194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9"/>
      <c r="DX30" s="196">
        <f t="shared" si="4"/>
        <v>0</v>
      </c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8"/>
      <c r="EK30" s="187">
        <f t="shared" si="5"/>
        <v>0</v>
      </c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3"/>
      <c r="EX30" s="190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2"/>
    </row>
    <row r="31" spans="1:166" ht="13.5" customHeight="1" hidden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1"/>
      <c r="AK31" s="59"/>
      <c r="AL31" s="60"/>
      <c r="AM31" s="60"/>
      <c r="AN31" s="60"/>
      <c r="AO31" s="60"/>
      <c r="AP31" s="61"/>
      <c r="AQ31" s="66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8"/>
      <c r="BC31" s="190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3"/>
      <c r="BU31" s="190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3"/>
      <c r="CH31" s="187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9"/>
      <c r="CX31" s="190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3"/>
      <c r="DK31" s="190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3"/>
      <c r="DX31" s="187">
        <f t="shared" si="4"/>
        <v>0</v>
      </c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9"/>
      <c r="EK31" s="187">
        <f t="shared" si="5"/>
        <v>0</v>
      </c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3"/>
      <c r="EX31" s="190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2"/>
    </row>
    <row r="32" spans="1:166" ht="15.75" customHeight="1" hidden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18"/>
      <c r="AG32" s="18"/>
      <c r="AH32" s="18"/>
      <c r="AI32" s="18"/>
      <c r="AJ32" s="18"/>
      <c r="AK32" s="59"/>
      <c r="AL32" s="60"/>
      <c r="AM32" s="60"/>
      <c r="AN32" s="60"/>
      <c r="AO32" s="60"/>
      <c r="AP32" s="61"/>
      <c r="AQ32" s="66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8"/>
      <c r="BC32" s="190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29"/>
      <c r="BS32" s="29"/>
      <c r="BT32" s="29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3"/>
      <c r="CH32" s="187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9"/>
      <c r="CX32" s="190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3"/>
      <c r="DK32" s="190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3"/>
      <c r="DX32" s="187">
        <f>CH32</f>
        <v>0</v>
      </c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9"/>
      <c r="EK32" s="187">
        <f t="shared" si="5"/>
        <v>0</v>
      </c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3"/>
      <c r="EX32" s="190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2"/>
    </row>
    <row r="33" spans="1:166" ht="15.75" customHeight="1" hidden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18"/>
      <c r="AH33" s="18"/>
      <c r="AI33" s="18"/>
      <c r="AJ33" s="18"/>
      <c r="AK33" s="59"/>
      <c r="AL33" s="60"/>
      <c r="AM33" s="60"/>
      <c r="AN33" s="60"/>
      <c r="AO33" s="60"/>
      <c r="AP33" s="61"/>
      <c r="AQ33" s="66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190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29"/>
      <c r="BS33" s="29"/>
      <c r="BT33" s="29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3"/>
      <c r="CH33" s="187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9"/>
      <c r="CX33" s="190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3"/>
      <c r="DK33" s="190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3"/>
      <c r="DX33" s="187">
        <f>CH33</f>
        <v>0</v>
      </c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9"/>
      <c r="EK33" s="187">
        <f t="shared" si="5"/>
        <v>0</v>
      </c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3"/>
      <c r="EX33" s="190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2"/>
    </row>
    <row r="34" spans="1:166" ht="15.75" customHeight="1">
      <c r="A34" s="202" t="s">
        <v>223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18"/>
      <c r="AH34" s="18"/>
      <c r="AI34" s="18"/>
      <c r="AJ34" s="18"/>
      <c r="AK34" s="59"/>
      <c r="AL34" s="60"/>
      <c r="AM34" s="60"/>
      <c r="AN34" s="60"/>
      <c r="AO34" s="60"/>
      <c r="AP34" s="61"/>
      <c r="AQ34" s="203" t="s">
        <v>222</v>
      </c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5"/>
      <c r="BC34" s="194">
        <v>100</v>
      </c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29"/>
      <c r="BS34" s="29"/>
      <c r="BT34" s="29"/>
      <c r="BU34" s="191">
        <v>100</v>
      </c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3"/>
      <c r="CH34" s="187">
        <v>10.17</v>
      </c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9"/>
      <c r="CX34" s="190"/>
      <c r="CY34" s="191"/>
      <c r="CZ34" s="191"/>
      <c r="DA34" s="191"/>
      <c r="DB34" s="191"/>
      <c r="DC34" s="191"/>
      <c r="DD34" s="191"/>
      <c r="DE34" s="191"/>
      <c r="DF34" s="191"/>
      <c r="DG34" s="29"/>
      <c r="DH34" s="29"/>
      <c r="DI34" s="29"/>
      <c r="DJ34" s="30"/>
      <c r="DK34" s="190"/>
      <c r="DL34" s="191"/>
      <c r="DM34" s="191"/>
      <c r="DN34" s="191"/>
      <c r="DO34" s="191"/>
      <c r="DP34" s="191"/>
      <c r="DQ34" s="191"/>
      <c r="DR34" s="29"/>
      <c r="DS34" s="29"/>
      <c r="DT34" s="29"/>
      <c r="DU34" s="29"/>
      <c r="DV34" s="29"/>
      <c r="DW34" s="30"/>
      <c r="DX34" s="187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9"/>
      <c r="EK34" s="187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9"/>
      <c r="EX34" s="190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2"/>
    </row>
    <row r="35" spans="1:166" ht="22.5" customHeight="1">
      <c r="A35" s="202" t="s">
        <v>198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18"/>
      <c r="AH35" s="18"/>
      <c r="AI35" s="18"/>
      <c r="AJ35" s="18"/>
      <c r="AK35" s="59"/>
      <c r="AL35" s="60"/>
      <c r="AM35" s="60"/>
      <c r="AN35" s="60"/>
      <c r="AO35" s="60"/>
      <c r="AP35" s="61"/>
      <c r="AQ35" s="66" t="s">
        <v>172</v>
      </c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8"/>
      <c r="BC35" s="190">
        <v>200</v>
      </c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3"/>
      <c r="BR35" s="190">
        <v>200</v>
      </c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3"/>
      <c r="CH35" s="187">
        <v>200</v>
      </c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9"/>
      <c r="CX35" s="190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3"/>
      <c r="DK35" s="190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3"/>
      <c r="DX35" s="187">
        <f t="shared" si="4"/>
        <v>200</v>
      </c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9"/>
      <c r="EK35" s="187">
        <f t="shared" si="5"/>
        <v>0</v>
      </c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3"/>
      <c r="EX35" s="190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2"/>
    </row>
    <row r="36" spans="1:166" ht="15.75" customHeight="1">
      <c r="A36" s="206" t="s">
        <v>110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1"/>
      <c r="AH36" s="21"/>
      <c r="AI36" s="21"/>
      <c r="AJ36" s="21"/>
      <c r="AK36" s="59"/>
      <c r="AL36" s="60"/>
      <c r="AM36" s="60"/>
      <c r="AN36" s="60"/>
      <c r="AO36" s="60"/>
      <c r="AP36" s="61"/>
      <c r="AQ36" s="203" t="s">
        <v>173</v>
      </c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5"/>
      <c r="BC36" s="194">
        <v>100</v>
      </c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9"/>
      <c r="BR36" s="35"/>
      <c r="BS36" s="35"/>
      <c r="BT36" s="35"/>
      <c r="BU36" s="194">
        <v>100</v>
      </c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9"/>
      <c r="CH36" s="196">
        <v>0</v>
      </c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8"/>
      <c r="CX36" s="194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9"/>
      <c r="DK36" s="194"/>
      <c r="DL36" s="195"/>
      <c r="DM36" s="195"/>
      <c r="DN36" s="195"/>
      <c r="DO36" s="195"/>
      <c r="DP36" s="195"/>
      <c r="DQ36" s="195"/>
      <c r="DR36" s="195"/>
      <c r="DS36" s="195"/>
      <c r="DT36" s="195"/>
      <c r="DU36" s="195"/>
      <c r="DV36" s="195"/>
      <c r="DW36" s="199"/>
      <c r="DX36" s="196">
        <f aca="true" t="shared" si="6" ref="DX36:DX43">CH36</f>
        <v>0</v>
      </c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8"/>
      <c r="EK36" s="187">
        <f t="shared" si="5"/>
        <v>100</v>
      </c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9"/>
      <c r="EX36" s="190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2"/>
    </row>
    <row r="37" spans="1:166" ht="16.5" customHeight="1">
      <c r="A37" s="283" t="s">
        <v>218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6"/>
      <c r="AH37" s="26"/>
      <c r="AI37" s="26"/>
      <c r="AJ37" s="26"/>
      <c r="AK37" s="180"/>
      <c r="AL37" s="181"/>
      <c r="AM37" s="181"/>
      <c r="AN37" s="181"/>
      <c r="AO37" s="181"/>
      <c r="AP37" s="182"/>
      <c r="AQ37" s="203" t="s">
        <v>219</v>
      </c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5"/>
      <c r="BC37" s="194">
        <v>259700</v>
      </c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9"/>
      <c r="BR37" s="35"/>
      <c r="BS37" s="35"/>
      <c r="BT37" s="35"/>
      <c r="BU37" s="194">
        <v>259700</v>
      </c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9"/>
      <c r="CH37" s="196">
        <v>0</v>
      </c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8"/>
      <c r="CX37" s="225"/>
      <c r="CY37" s="226"/>
      <c r="CZ37" s="226"/>
      <c r="DA37" s="226"/>
      <c r="DB37" s="226"/>
      <c r="DC37" s="226"/>
      <c r="DD37" s="226"/>
      <c r="DE37" s="226"/>
      <c r="DF37" s="17"/>
      <c r="DG37" s="17"/>
      <c r="DH37" s="17"/>
      <c r="DI37" s="17"/>
      <c r="DJ37" s="17"/>
      <c r="DK37" s="194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9"/>
      <c r="DX37" s="196">
        <f t="shared" si="6"/>
        <v>0</v>
      </c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8"/>
      <c r="EK37" s="196">
        <f t="shared" si="5"/>
        <v>259700</v>
      </c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8"/>
      <c r="EX37" s="194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208"/>
    </row>
    <row r="38" spans="1:166" ht="0.7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1"/>
      <c r="AH38" s="21"/>
      <c r="AI38" s="21"/>
      <c r="AJ38" s="21"/>
      <c r="AK38" s="59"/>
      <c r="AL38" s="60"/>
      <c r="AM38" s="60"/>
      <c r="AN38" s="60"/>
      <c r="AO38" s="60"/>
      <c r="AP38" s="61"/>
      <c r="AQ38" s="66" t="s">
        <v>220</v>
      </c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8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87">
        <f>CH38</f>
        <v>0</v>
      </c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9"/>
      <c r="EK38" s="187">
        <f t="shared" si="5"/>
        <v>0</v>
      </c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9"/>
      <c r="EX38" s="190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2"/>
    </row>
    <row r="39" spans="1:166" ht="15.75" customHeight="1">
      <c r="A39" s="284" t="s">
        <v>203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1"/>
      <c r="AH39" s="21"/>
      <c r="AI39" s="21"/>
      <c r="AJ39" s="21"/>
      <c r="AK39" s="59"/>
      <c r="AL39" s="60"/>
      <c r="AM39" s="60"/>
      <c r="AN39" s="60"/>
      <c r="AO39" s="60"/>
      <c r="AP39" s="61"/>
      <c r="AQ39" s="66" t="s">
        <v>219</v>
      </c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8"/>
      <c r="BC39" s="190">
        <v>259700</v>
      </c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30"/>
      <c r="BR39" s="35"/>
      <c r="BS39" s="35"/>
      <c r="BT39" s="35"/>
      <c r="BU39" s="190">
        <v>259700</v>
      </c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3"/>
      <c r="CH39" s="187">
        <v>0</v>
      </c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9"/>
      <c r="CX39" s="194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9"/>
      <c r="DK39" s="194"/>
      <c r="DL39" s="195"/>
      <c r="DM39" s="195"/>
      <c r="DN39" s="195"/>
      <c r="DO39" s="195"/>
      <c r="DP39" s="195"/>
      <c r="DQ39" s="195"/>
      <c r="DR39" s="32"/>
      <c r="DS39" s="32"/>
      <c r="DT39" s="32"/>
      <c r="DU39" s="32"/>
      <c r="DV39" s="32"/>
      <c r="DW39" s="33"/>
      <c r="DX39" s="187">
        <f>CH39</f>
        <v>0</v>
      </c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9"/>
      <c r="EK39" s="187">
        <f t="shared" si="5"/>
        <v>259700</v>
      </c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9"/>
      <c r="EX39" s="190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2"/>
    </row>
    <row r="40" spans="1:166" ht="15" customHeight="1">
      <c r="A40" s="263" t="s">
        <v>130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"/>
      <c r="AH40" s="26"/>
      <c r="AI40" s="26"/>
      <c r="AJ40" s="26"/>
      <c r="AK40" s="180"/>
      <c r="AL40" s="181"/>
      <c r="AM40" s="181"/>
      <c r="AN40" s="181"/>
      <c r="AO40" s="181"/>
      <c r="AP40" s="182"/>
      <c r="AQ40" s="203" t="s">
        <v>131</v>
      </c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5"/>
      <c r="BC40" s="194">
        <f>BC41+BC44+BC45+BC47+BC49+BC50+BC51+BC52+BC48</f>
        <v>598600</v>
      </c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9"/>
      <c r="BR40" s="35"/>
      <c r="BS40" s="35"/>
      <c r="BT40" s="35"/>
      <c r="BU40" s="194">
        <f>BC40</f>
        <v>598600</v>
      </c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9"/>
      <c r="CH40" s="196">
        <f>CH41+CH44+CH45+CH47+CH49+CH52+CH50+CH48</f>
        <v>168750.1</v>
      </c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8"/>
      <c r="CX40" s="194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9"/>
      <c r="DK40" s="194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9"/>
      <c r="DX40" s="196">
        <f t="shared" si="6"/>
        <v>168750.1</v>
      </c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8"/>
      <c r="EK40" s="187">
        <f t="shared" si="5"/>
        <v>429849.9</v>
      </c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9"/>
      <c r="EX40" s="190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2"/>
    </row>
    <row r="41" spans="1:166" ht="12.75" customHeight="1">
      <c r="A41" s="206" t="s">
        <v>198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5"/>
      <c r="AG41" s="26"/>
      <c r="AH41" s="26"/>
      <c r="AI41" s="26"/>
      <c r="AJ41" s="26"/>
      <c r="AK41" s="180"/>
      <c r="AL41" s="181"/>
      <c r="AM41" s="181"/>
      <c r="AN41" s="181"/>
      <c r="AO41" s="181"/>
      <c r="AP41" s="182"/>
      <c r="AQ41" s="203" t="s">
        <v>210</v>
      </c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  <c r="BC41" s="190">
        <f>BC42+BC43</f>
        <v>4000</v>
      </c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3"/>
      <c r="BR41" s="35"/>
      <c r="BS41" s="35"/>
      <c r="BT41" s="35"/>
      <c r="BU41" s="190">
        <f>BC41</f>
        <v>4000</v>
      </c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3"/>
      <c r="CH41" s="196">
        <f>CH42+CH43</f>
        <v>0</v>
      </c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8"/>
      <c r="CX41" s="194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9"/>
      <c r="DK41" s="194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9"/>
      <c r="DX41" s="196">
        <f t="shared" si="6"/>
        <v>0</v>
      </c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8"/>
      <c r="EK41" s="196">
        <f t="shared" si="5"/>
        <v>4000</v>
      </c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8"/>
      <c r="EX41" s="190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2"/>
    </row>
    <row r="42" spans="1:166" ht="37.5" customHeight="1">
      <c r="A42" s="202" t="s">
        <v>198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1"/>
      <c r="AH42" s="21"/>
      <c r="AI42" s="21"/>
      <c r="AJ42" s="21"/>
      <c r="AK42" s="59"/>
      <c r="AL42" s="60"/>
      <c r="AM42" s="60"/>
      <c r="AN42" s="60"/>
      <c r="AO42" s="60"/>
      <c r="AP42" s="61"/>
      <c r="AQ42" s="66" t="s">
        <v>174</v>
      </c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8"/>
      <c r="BC42" s="190">
        <v>2000</v>
      </c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3"/>
      <c r="BR42" s="35"/>
      <c r="BS42" s="35"/>
      <c r="BT42" s="35"/>
      <c r="BU42" s="190">
        <f>BC42</f>
        <v>2000</v>
      </c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3"/>
      <c r="CH42" s="187">
        <v>0</v>
      </c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9"/>
      <c r="CX42" s="194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9"/>
      <c r="DK42" s="194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9"/>
      <c r="DX42" s="187">
        <f t="shared" si="6"/>
        <v>0</v>
      </c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9"/>
      <c r="EK42" s="196">
        <f t="shared" si="5"/>
        <v>2000</v>
      </c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8"/>
      <c r="EX42" s="190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2"/>
    </row>
    <row r="43" spans="1:166" ht="38.25" customHeight="1">
      <c r="A43" s="202" t="s">
        <v>198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1"/>
      <c r="AH43" s="21"/>
      <c r="AI43" s="21"/>
      <c r="AJ43" s="21"/>
      <c r="AK43" s="59"/>
      <c r="AL43" s="60"/>
      <c r="AM43" s="60"/>
      <c r="AN43" s="60"/>
      <c r="AO43" s="60"/>
      <c r="AP43" s="61"/>
      <c r="AQ43" s="66" t="s">
        <v>175</v>
      </c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8"/>
      <c r="BC43" s="190">
        <v>2000</v>
      </c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3"/>
      <c r="BR43" s="35"/>
      <c r="BS43" s="35"/>
      <c r="BT43" s="35"/>
      <c r="BU43" s="190">
        <f>BC43</f>
        <v>2000</v>
      </c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3"/>
      <c r="CH43" s="187">
        <v>0</v>
      </c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9"/>
      <c r="CX43" s="194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9"/>
      <c r="DK43" s="194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9"/>
      <c r="DX43" s="187">
        <f t="shared" si="6"/>
        <v>0</v>
      </c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9"/>
      <c r="EK43" s="187">
        <f t="shared" si="5"/>
        <v>2000</v>
      </c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9"/>
      <c r="EX43" s="190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2"/>
    </row>
    <row r="44" spans="1:166" ht="38.25" customHeight="1">
      <c r="A44" s="202" t="s">
        <v>198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1"/>
      <c r="AH44" s="21"/>
      <c r="AI44" s="21"/>
      <c r="AJ44" s="21"/>
      <c r="AK44" s="59"/>
      <c r="AL44" s="60"/>
      <c r="AM44" s="60"/>
      <c r="AN44" s="60"/>
      <c r="AO44" s="60"/>
      <c r="AP44" s="61"/>
      <c r="AQ44" s="66" t="s">
        <v>221</v>
      </c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8"/>
      <c r="BC44" s="190">
        <v>116300</v>
      </c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30"/>
      <c r="BR44" s="35"/>
      <c r="BS44" s="35"/>
      <c r="BT44" s="35"/>
      <c r="BU44" s="190">
        <v>116300</v>
      </c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3"/>
      <c r="CH44" s="187">
        <v>56357.1</v>
      </c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9"/>
      <c r="CX44" s="194"/>
      <c r="CY44" s="195"/>
      <c r="CZ44" s="195"/>
      <c r="DA44" s="195"/>
      <c r="DB44" s="195"/>
      <c r="DC44" s="195"/>
      <c r="DD44" s="195"/>
      <c r="DE44" s="195"/>
      <c r="DF44" s="32"/>
      <c r="DG44" s="32"/>
      <c r="DH44" s="32"/>
      <c r="DI44" s="32"/>
      <c r="DJ44" s="33"/>
      <c r="DK44" s="194"/>
      <c r="DL44" s="195"/>
      <c r="DM44" s="195"/>
      <c r="DN44" s="195"/>
      <c r="DO44" s="195"/>
      <c r="DP44" s="195"/>
      <c r="DQ44" s="32"/>
      <c r="DR44" s="32"/>
      <c r="DS44" s="32"/>
      <c r="DT44" s="32"/>
      <c r="DU44" s="32"/>
      <c r="DV44" s="32"/>
      <c r="DW44" s="33"/>
      <c r="DX44" s="187">
        <f>CH44</f>
        <v>56357.1</v>
      </c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9"/>
      <c r="EK44" s="187">
        <f t="shared" si="5"/>
        <v>59942.9</v>
      </c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9"/>
      <c r="EX44" s="190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2"/>
    </row>
    <row r="45" spans="1:166" ht="36" customHeight="1">
      <c r="A45" s="202" t="s">
        <v>198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1"/>
      <c r="AH45" s="21"/>
      <c r="AI45" s="21"/>
      <c r="AJ45" s="21"/>
      <c r="AK45" s="59"/>
      <c r="AL45" s="60"/>
      <c r="AM45" s="60"/>
      <c r="AN45" s="60"/>
      <c r="AO45" s="60"/>
      <c r="AP45" s="61"/>
      <c r="AQ45" s="66" t="s">
        <v>176</v>
      </c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8"/>
      <c r="BC45" s="190">
        <v>18000</v>
      </c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3"/>
      <c r="BR45" s="35"/>
      <c r="BS45" s="35"/>
      <c r="BT45" s="35"/>
      <c r="BU45" s="190">
        <v>18000</v>
      </c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3"/>
      <c r="CH45" s="187">
        <v>7500</v>
      </c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9"/>
      <c r="CX45" s="194"/>
      <c r="CY45" s="195"/>
      <c r="CZ45" s="195"/>
      <c r="DA45" s="195"/>
      <c r="DB45" s="195"/>
      <c r="DC45" s="195"/>
      <c r="DD45" s="195"/>
      <c r="DE45" s="195"/>
      <c r="DF45" s="195"/>
      <c r="DG45" s="195"/>
      <c r="DH45" s="195"/>
      <c r="DI45" s="195"/>
      <c r="DJ45" s="199"/>
      <c r="DK45" s="194"/>
      <c r="DL45" s="195"/>
      <c r="DM45" s="195"/>
      <c r="DN45" s="195"/>
      <c r="DO45" s="195"/>
      <c r="DP45" s="195"/>
      <c r="DQ45" s="195"/>
      <c r="DR45" s="195"/>
      <c r="DS45" s="195"/>
      <c r="DT45" s="195"/>
      <c r="DU45" s="195"/>
      <c r="DV45" s="195"/>
      <c r="DW45" s="199"/>
      <c r="DX45" s="187">
        <f>CH45</f>
        <v>7500</v>
      </c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9"/>
      <c r="EK45" s="187">
        <f t="shared" si="5"/>
        <v>10500</v>
      </c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9"/>
      <c r="EX45" s="190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2"/>
    </row>
    <row r="46" spans="1:166" ht="15.75" customHeight="1" hidden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"/>
      <c r="AG46" s="21"/>
      <c r="AH46" s="21"/>
      <c r="AI46" s="21"/>
      <c r="AJ46" s="21"/>
      <c r="AK46" s="59"/>
      <c r="AL46" s="60"/>
      <c r="AM46" s="60"/>
      <c r="AN46" s="60"/>
      <c r="AO46" s="60"/>
      <c r="AP46" s="61"/>
      <c r="AQ46" s="66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8"/>
      <c r="BC46" s="190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3"/>
      <c r="BR46" s="35"/>
      <c r="BS46" s="35"/>
      <c r="BT46" s="35"/>
      <c r="BU46" s="190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3"/>
      <c r="CH46" s="187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9"/>
      <c r="CX46" s="194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9"/>
      <c r="DK46" s="194"/>
      <c r="DL46" s="195"/>
      <c r="DM46" s="195"/>
      <c r="DN46" s="195"/>
      <c r="DO46" s="195"/>
      <c r="DP46" s="195"/>
      <c r="DQ46" s="195"/>
      <c r="DR46" s="195"/>
      <c r="DS46" s="195"/>
      <c r="DT46" s="195"/>
      <c r="DU46" s="195"/>
      <c r="DV46" s="195"/>
      <c r="DW46" s="199"/>
      <c r="DX46" s="187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9"/>
      <c r="EK46" s="187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9"/>
      <c r="EX46" s="190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2"/>
    </row>
    <row r="47" spans="1:166" ht="33.75" customHeight="1">
      <c r="A47" s="210" t="s">
        <v>198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1"/>
      <c r="AK47" s="59"/>
      <c r="AL47" s="60"/>
      <c r="AM47" s="60"/>
      <c r="AN47" s="60"/>
      <c r="AO47" s="60"/>
      <c r="AP47" s="61"/>
      <c r="AQ47" s="66" t="s">
        <v>227</v>
      </c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8"/>
      <c r="BC47" s="190">
        <v>37800</v>
      </c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3"/>
      <c r="BR47" s="35"/>
      <c r="BS47" s="35"/>
      <c r="BT47" s="35"/>
      <c r="BU47" s="190">
        <v>37800</v>
      </c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3"/>
      <c r="CH47" s="187">
        <v>35242</v>
      </c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9"/>
      <c r="CX47" s="194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9"/>
      <c r="DK47" s="194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9"/>
      <c r="DX47" s="187">
        <f>CH47</f>
        <v>35242</v>
      </c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9"/>
      <c r="EK47" s="187">
        <f>BC47-CH47</f>
        <v>2558</v>
      </c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9"/>
      <c r="EX47" s="190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2"/>
    </row>
    <row r="48" spans="1:166" ht="33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56"/>
      <c r="AK48" s="53"/>
      <c r="AL48" s="54"/>
      <c r="AM48" s="54"/>
      <c r="AN48" s="54"/>
      <c r="AO48" s="54"/>
      <c r="AP48" s="55"/>
      <c r="AQ48" s="66" t="s">
        <v>237</v>
      </c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8"/>
      <c r="BC48" s="190">
        <v>42800</v>
      </c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30"/>
      <c r="BR48" s="35"/>
      <c r="BS48" s="35"/>
      <c r="BT48" s="35"/>
      <c r="BU48" s="190">
        <v>42800</v>
      </c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3"/>
      <c r="CH48" s="187">
        <v>32000</v>
      </c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9"/>
      <c r="CX48" s="194"/>
      <c r="CY48" s="195"/>
      <c r="CZ48" s="195"/>
      <c r="DA48" s="195"/>
      <c r="DB48" s="195"/>
      <c r="DC48" s="195"/>
      <c r="DD48" s="195"/>
      <c r="DE48" s="195"/>
      <c r="DF48" s="195"/>
      <c r="DG48" s="32"/>
      <c r="DH48" s="32"/>
      <c r="DI48" s="32"/>
      <c r="DJ48" s="33"/>
      <c r="DK48" s="194"/>
      <c r="DL48" s="195"/>
      <c r="DM48" s="195"/>
      <c r="DN48" s="195"/>
      <c r="DO48" s="195"/>
      <c r="DP48" s="195"/>
      <c r="DQ48" s="195"/>
      <c r="DR48" s="32"/>
      <c r="DS48" s="32"/>
      <c r="DT48" s="32"/>
      <c r="DU48" s="32"/>
      <c r="DV48" s="32"/>
      <c r="DW48" s="33"/>
      <c r="DX48" s="187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9"/>
      <c r="EK48" s="187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9"/>
      <c r="EX48" s="190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2"/>
    </row>
    <row r="49" spans="1:166" ht="33" customHeight="1">
      <c r="A49" s="210" t="s">
        <v>198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59"/>
      <c r="AL49" s="60"/>
      <c r="AM49" s="60"/>
      <c r="AN49" s="60"/>
      <c r="AO49" s="60"/>
      <c r="AP49" s="61"/>
      <c r="AQ49" s="66" t="s">
        <v>177</v>
      </c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8"/>
      <c r="BC49" s="190">
        <v>51800</v>
      </c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3"/>
      <c r="BR49" s="35"/>
      <c r="BS49" s="35"/>
      <c r="BT49" s="35"/>
      <c r="BU49" s="190">
        <f aca="true" t="shared" si="7" ref="BU49:BU58">BC49</f>
        <v>51800</v>
      </c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3"/>
      <c r="CH49" s="187">
        <v>0</v>
      </c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9"/>
      <c r="CX49" s="194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9"/>
      <c r="DK49" s="194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9"/>
      <c r="DX49" s="187">
        <f aca="true" t="shared" si="8" ref="DX49:DX60">CH49</f>
        <v>0</v>
      </c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9"/>
      <c r="EK49" s="187">
        <f aca="true" t="shared" si="9" ref="EK49:EK59">BC49-CH49</f>
        <v>51800</v>
      </c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9"/>
      <c r="EX49" s="190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2"/>
    </row>
    <row r="50" spans="1:166" ht="33" customHeight="1">
      <c r="A50" s="202" t="s">
        <v>198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19"/>
      <c r="AH50" s="19"/>
      <c r="AI50" s="19"/>
      <c r="AJ50" s="19"/>
      <c r="AK50" s="59"/>
      <c r="AL50" s="60"/>
      <c r="AM50" s="60"/>
      <c r="AN50" s="60"/>
      <c r="AO50" s="60"/>
      <c r="AP50" s="61"/>
      <c r="AQ50" s="66" t="s">
        <v>236</v>
      </c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8"/>
      <c r="BC50" s="190">
        <v>8200</v>
      </c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30"/>
      <c r="BR50" s="35"/>
      <c r="BS50" s="35"/>
      <c r="BT50" s="35"/>
      <c r="BU50" s="190">
        <f t="shared" si="7"/>
        <v>8200</v>
      </c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3"/>
      <c r="CH50" s="187">
        <v>8200</v>
      </c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9"/>
      <c r="CX50" s="194"/>
      <c r="CY50" s="195"/>
      <c r="CZ50" s="195"/>
      <c r="DA50" s="195"/>
      <c r="DB50" s="195"/>
      <c r="DC50" s="195"/>
      <c r="DD50" s="195"/>
      <c r="DE50" s="195"/>
      <c r="DF50" s="32"/>
      <c r="DG50" s="32"/>
      <c r="DH50" s="32"/>
      <c r="DI50" s="32"/>
      <c r="DJ50" s="33"/>
      <c r="DK50" s="194"/>
      <c r="DL50" s="195"/>
      <c r="DM50" s="195"/>
      <c r="DN50" s="195"/>
      <c r="DO50" s="195"/>
      <c r="DP50" s="195"/>
      <c r="DQ50" s="195"/>
      <c r="DR50" s="32"/>
      <c r="DS50" s="32"/>
      <c r="DT50" s="32"/>
      <c r="DU50" s="32"/>
      <c r="DV50" s="32"/>
      <c r="DW50" s="33"/>
      <c r="DX50" s="187">
        <f>CH50</f>
        <v>8200</v>
      </c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9"/>
      <c r="EK50" s="187">
        <f>BC50-CH50</f>
        <v>0</v>
      </c>
      <c r="EL50" s="188"/>
      <c r="EM50" s="188"/>
      <c r="EN50" s="188"/>
      <c r="EO50" s="188"/>
      <c r="EP50" s="188"/>
      <c r="EQ50" s="188"/>
      <c r="ER50" s="188"/>
      <c r="ES50" s="188"/>
      <c r="ET50" s="188"/>
      <c r="EU50" s="188"/>
      <c r="EV50" s="188"/>
      <c r="EW50" s="189"/>
      <c r="EX50" s="190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2"/>
    </row>
    <row r="51" spans="1:166" ht="33" customHeight="1">
      <c r="A51" s="202" t="s">
        <v>201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19"/>
      <c r="AH51" s="19"/>
      <c r="AI51" s="19"/>
      <c r="AJ51" s="19"/>
      <c r="AK51" s="59"/>
      <c r="AL51" s="60"/>
      <c r="AM51" s="60"/>
      <c r="AN51" s="60"/>
      <c r="AO51" s="60"/>
      <c r="AP51" s="61"/>
      <c r="AQ51" s="66" t="s">
        <v>228</v>
      </c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8"/>
      <c r="BC51" s="190">
        <v>266600</v>
      </c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30"/>
      <c r="BR51" s="35"/>
      <c r="BS51" s="35"/>
      <c r="BT51" s="35"/>
      <c r="BU51" s="190">
        <f>BC51</f>
        <v>266600</v>
      </c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3"/>
      <c r="CH51" s="187">
        <v>0</v>
      </c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9"/>
      <c r="CX51" s="194"/>
      <c r="CY51" s="195"/>
      <c r="CZ51" s="195"/>
      <c r="DA51" s="195"/>
      <c r="DB51" s="195"/>
      <c r="DC51" s="195"/>
      <c r="DD51" s="195"/>
      <c r="DE51" s="195"/>
      <c r="DF51" s="195"/>
      <c r="DG51" s="32"/>
      <c r="DH51" s="32"/>
      <c r="DI51" s="32"/>
      <c r="DJ51" s="33"/>
      <c r="DK51" s="194"/>
      <c r="DL51" s="195"/>
      <c r="DM51" s="195"/>
      <c r="DN51" s="195"/>
      <c r="DO51" s="195"/>
      <c r="DP51" s="195"/>
      <c r="DQ51" s="195"/>
      <c r="DR51" s="32"/>
      <c r="DS51" s="32"/>
      <c r="DT51" s="32"/>
      <c r="DU51" s="32"/>
      <c r="DV51" s="32"/>
      <c r="DW51" s="33"/>
      <c r="DX51" s="187">
        <f>CH51</f>
        <v>0</v>
      </c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9"/>
      <c r="EK51" s="187">
        <f>BC51-CH51</f>
        <v>266600</v>
      </c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88"/>
      <c r="EW51" s="189"/>
      <c r="EX51" s="190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2"/>
    </row>
    <row r="52" spans="1:166" ht="18" customHeight="1">
      <c r="A52" s="201" t="s">
        <v>212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19"/>
      <c r="AH52" s="19"/>
      <c r="AI52" s="19"/>
      <c r="AJ52" s="19"/>
      <c r="AK52" s="59"/>
      <c r="AL52" s="60"/>
      <c r="AM52" s="60"/>
      <c r="AN52" s="60"/>
      <c r="AO52" s="60"/>
      <c r="AP52" s="61"/>
      <c r="AQ52" s="66" t="s">
        <v>225</v>
      </c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8"/>
      <c r="BC52" s="190">
        <f>BC53+BC54</f>
        <v>53100</v>
      </c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30"/>
      <c r="BR52" s="35"/>
      <c r="BS52" s="35"/>
      <c r="BT52" s="35"/>
      <c r="BU52" s="190">
        <f t="shared" si="7"/>
        <v>53100</v>
      </c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3"/>
      <c r="CH52" s="187">
        <f>CH53+CH54</f>
        <v>29451</v>
      </c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9"/>
      <c r="CX52" s="194"/>
      <c r="CY52" s="195"/>
      <c r="CZ52" s="195"/>
      <c r="DA52" s="195"/>
      <c r="DB52" s="195"/>
      <c r="DC52" s="195"/>
      <c r="DD52" s="195"/>
      <c r="DE52" s="195"/>
      <c r="DF52" s="195"/>
      <c r="DG52" s="32"/>
      <c r="DH52" s="32"/>
      <c r="DI52" s="32"/>
      <c r="DJ52" s="33"/>
      <c r="DK52" s="194"/>
      <c r="DL52" s="195"/>
      <c r="DM52" s="195"/>
      <c r="DN52" s="195"/>
      <c r="DO52" s="195"/>
      <c r="DP52" s="195"/>
      <c r="DQ52" s="195"/>
      <c r="DR52" s="32"/>
      <c r="DS52" s="32"/>
      <c r="DT52" s="32"/>
      <c r="DU52" s="32"/>
      <c r="DV52" s="32"/>
      <c r="DW52" s="33"/>
      <c r="DX52" s="187">
        <f>CH52</f>
        <v>29451</v>
      </c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9"/>
      <c r="EK52" s="187">
        <f>BC52-CH52</f>
        <v>23649</v>
      </c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9"/>
      <c r="EX52" s="190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2"/>
    </row>
    <row r="53" spans="1:166" ht="26.25" customHeight="1">
      <c r="A53" s="286" t="s">
        <v>199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1"/>
      <c r="AH53" s="21"/>
      <c r="AI53" s="21"/>
      <c r="AJ53" s="21"/>
      <c r="AK53" s="59"/>
      <c r="AL53" s="60"/>
      <c r="AM53" s="60"/>
      <c r="AN53" s="60"/>
      <c r="AO53" s="60"/>
      <c r="AP53" s="61"/>
      <c r="AQ53" s="66" t="s">
        <v>202</v>
      </c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8"/>
      <c r="BC53" s="190">
        <v>33100</v>
      </c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3"/>
      <c r="BR53" s="36"/>
      <c r="BS53" s="36"/>
      <c r="BT53" s="36"/>
      <c r="BU53" s="190">
        <f t="shared" si="7"/>
        <v>33100</v>
      </c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3"/>
      <c r="CH53" s="187">
        <v>9451</v>
      </c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9"/>
      <c r="CX53" s="190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3"/>
      <c r="DK53" s="190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3"/>
      <c r="DX53" s="187">
        <f>CH53</f>
        <v>9451</v>
      </c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9"/>
      <c r="EK53" s="187">
        <f t="shared" si="9"/>
        <v>23649</v>
      </c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9"/>
      <c r="EX53" s="190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2"/>
    </row>
    <row r="54" spans="1:166" ht="18" customHeight="1">
      <c r="A54" s="200" t="s">
        <v>223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1"/>
      <c r="AH54" s="21"/>
      <c r="AI54" s="21"/>
      <c r="AJ54" s="21"/>
      <c r="AK54" s="59"/>
      <c r="AL54" s="60"/>
      <c r="AM54" s="60"/>
      <c r="AN54" s="60"/>
      <c r="AO54" s="60"/>
      <c r="AP54" s="61"/>
      <c r="AQ54" s="66" t="s">
        <v>224</v>
      </c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8"/>
      <c r="BC54" s="190">
        <v>20000</v>
      </c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30"/>
      <c r="BR54" s="36"/>
      <c r="BS54" s="36"/>
      <c r="BT54" s="36"/>
      <c r="BU54" s="190">
        <f t="shared" si="7"/>
        <v>20000</v>
      </c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3"/>
      <c r="CH54" s="187">
        <v>20000</v>
      </c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9"/>
      <c r="CX54" s="190"/>
      <c r="CY54" s="191"/>
      <c r="CZ54" s="191"/>
      <c r="DA54" s="191"/>
      <c r="DB54" s="191"/>
      <c r="DC54" s="191"/>
      <c r="DD54" s="191"/>
      <c r="DE54" s="191"/>
      <c r="DF54" s="191"/>
      <c r="DG54" s="29"/>
      <c r="DH54" s="29"/>
      <c r="DI54" s="29"/>
      <c r="DJ54" s="30"/>
      <c r="DK54" s="190"/>
      <c r="DL54" s="191"/>
      <c r="DM54" s="191"/>
      <c r="DN54" s="191"/>
      <c r="DO54" s="191"/>
      <c r="DP54" s="191"/>
      <c r="DQ54" s="191"/>
      <c r="DR54" s="29"/>
      <c r="DS54" s="29"/>
      <c r="DT54" s="29"/>
      <c r="DU54" s="29"/>
      <c r="DV54" s="29"/>
      <c r="DW54" s="30"/>
      <c r="DX54" s="187">
        <f>CH54</f>
        <v>20000</v>
      </c>
      <c r="DY54" s="188"/>
      <c r="DZ54" s="188"/>
      <c r="EA54" s="188"/>
      <c r="EB54" s="188"/>
      <c r="EC54" s="188"/>
      <c r="ED54" s="188"/>
      <c r="EE54" s="188"/>
      <c r="EF54" s="188"/>
      <c r="EG54" s="188"/>
      <c r="EH54" s="188"/>
      <c r="EI54" s="188"/>
      <c r="EJ54" s="189"/>
      <c r="EK54" s="187">
        <f>BU54-CH54</f>
        <v>0</v>
      </c>
      <c r="EL54" s="188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9"/>
      <c r="EX54" s="190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2"/>
    </row>
    <row r="55" spans="1:166" ht="15.75" customHeight="1">
      <c r="A55" s="206" t="s">
        <v>111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19"/>
      <c r="AH55" s="19"/>
      <c r="AI55" s="19"/>
      <c r="AJ55" s="19"/>
      <c r="AK55" s="59"/>
      <c r="AL55" s="60"/>
      <c r="AM55" s="60"/>
      <c r="AN55" s="60"/>
      <c r="AO55" s="60"/>
      <c r="AP55" s="61"/>
      <c r="AQ55" s="203" t="s">
        <v>158</v>
      </c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5"/>
      <c r="BC55" s="194">
        <f>BC56+BC59</f>
        <v>69900</v>
      </c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9"/>
      <c r="BR55" s="35"/>
      <c r="BS55" s="35"/>
      <c r="BT55" s="35"/>
      <c r="BU55" s="194">
        <f t="shared" si="7"/>
        <v>69900</v>
      </c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9"/>
      <c r="CH55" s="196">
        <f>CH56+CH59</f>
        <v>23498.41</v>
      </c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8"/>
      <c r="CX55" s="194"/>
      <c r="CY55" s="195"/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9"/>
      <c r="DK55" s="194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9"/>
      <c r="DX55" s="196">
        <f t="shared" si="8"/>
        <v>23498.41</v>
      </c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8"/>
      <c r="EK55" s="187">
        <f t="shared" si="9"/>
        <v>46401.59</v>
      </c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3"/>
      <c r="EX55" s="194"/>
      <c r="EY55" s="195"/>
      <c r="EZ55" s="195"/>
      <c r="FA55" s="195"/>
      <c r="FB55" s="195"/>
      <c r="FC55" s="195"/>
      <c r="FD55" s="195"/>
      <c r="FE55" s="195"/>
      <c r="FF55" s="195"/>
      <c r="FG55" s="195"/>
      <c r="FH55" s="195"/>
      <c r="FI55" s="195"/>
      <c r="FJ55" s="208"/>
    </row>
    <row r="56" spans="1:166" ht="23.25" customHeight="1">
      <c r="A56" s="206" t="s">
        <v>209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19"/>
      <c r="AH56" s="19"/>
      <c r="AI56" s="19"/>
      <c r="AJ56" s="19"/>
      <c r="AK56" s="59"/>
      <c r="AL56" s="60"/>
      <c r="AM56" s="60"/>
      <c r="AN56" s="60"/>
      <c r="AO56" s="60"/>
      <c r="AP56" s="61"/>
      <c r="AQ56" s="66" t="s">
        <v>178</v>
      </c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8"/>
      <c r="BC56" s="190">
        <f>BC57+BC58</f>
        <v>69900</v>
      </c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3"/>
      <c r="BR56" s="36"/>
      <c r="BS56" s="36"/>
      <c r="BT56" s="36"/>
      <c r="BU56" s="190">
        <f t="shared" si="7"/>
        <v>69900</v>
      </c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3"/>
      <c r="CH56" s="187">
        <f>CH57+CH58</f>
        <v>23498.41</v>
      </c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9"/>
      <c r="CX56" s="190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3"/>
      <c r="DK56" s="190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3"/>
      <c r="DX56" s="187">
        <f t="shared" si="8"/>
        <v>23498.41</v>
      </c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9"/>
      <c r="EK56" s="187">
        <f t="shared" si="9"/>
        <v>46401.59</v>
      </c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3"/>
      <c r="EX56" s="190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2"/>
    </row>
    <row r="57" spans="1:166" ht="24" customHeight="1">
      <c r="A57" s="202" t="s">
        <v>196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8"/>
      <c r="AH57" s="18"/>
      <c r="AI57" s="18"/>
      <c r="AJ57" s="18"/>
      <c r="AK57" s="59"/>
      <c r="AL57" s="60"/>
      <c r="AM57" s="60"/>
      <c r="AN57" s="60"/>
      <c r="AO57" s="60"/>
      <c r="AP57" s="61"/>
      <c r="AQ57" s="66" t="s">
        <v>179</v>
      </c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8"/>
      <c r="BC57" s="190">
        <v>52200</v>
      </c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3"/>
      <c r="BR57" s="36"/>
      <c r="BS57" s="36"/>
      <c r="BT57" s="36"/>
      <c r="BU57" s="190">
        <f t="shared" si="7"/>
        <v>52200</v>
      </c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3"/>
      <c r="CH57" s="187">
        <v>18453.86</v>
      </c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9"/>
      <c r="CX57" s="190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3"/>
      <c r="DK57" s="190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3"/>
      <c r="DX57" s="187">
        <f t="shared" si="8"/>
        <v>18453.86</v>
      </c>
      <c r="DY57" s="188"/>
      <c r="DZ57" s="188"/>
      <c r="EA57" s="188"/>
      <c r="EB57" s="188"/>
      <c r="EC57" s="188"/>
      <c r="ED57" s="188"/>
      <c r="EE57" s="188"/>
      <c r="EF57" s="188"/>
      <c r="EG57" s="188"/>
      <c r="EH57" s="188"/>
      <c r="EI57" s="188"/>
      <c r="EJ57" s="189"/>
      <c r="EK57" s="187">
        <f t="shared" si="9"/>
        <v>33746.14</v>
      </c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3"/>
      <c r="EX57" s="190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2"/>
    </row>
    <row r="58" spans="1:166" ht="48.75" customHeight="1">
      <c r="A58" s="202" t="s">
        <v>197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19"/>
      <c r="AH58" s="19"/>
      <c r="AI58" s="19"/>
      <c r="AJ58" s="19"/>
      <c r="AK58" s="59"/>
      <c r="AL58" s="60"/>
      <c r="AM58" s="60"/>
      <c r="AN58" s="60"/>
      <c r="AO58" s="60"/>
      <c r="AP58" s="61"/>
      <c r="AQ58" s="66" t="s">
        <v>180</v>
      </c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8"/>
      <c r="BC58" s="190">
        <v>17700</v>
      </c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3"/>
      <c r="BR58" s="36"/>
      <c r="BS58" s="36"/>
      <c r="BT58" s="36"/>
      <c r="BU58" s="190">
        <f t="shared" si="7"/>
        <v>17700</v>
      </c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3"/>
      <c r="CH58" s="187">
        <v>5044.55</v>
      </c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9"/>
      <c r="CX58" s="190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3"/>
      <c r="DK58" s="190"/>
      <c r="DL58" s="191"/>
      <c r="DM58" s="191"/>
      <c r="DN58" s="191"/>
      <c r="DO58" s="191"/>
      <c r="DP58" s="191"/>
      <c r="DQ58" s="191"/>
      <c r="DR58" s="191"/>
      <c r="DS58" s="191"/>
      <c r="DT58" s="191"/>
      <c r="DU58" s="191"/>
      <c r="DV58" s="191"/>
      <c r="DW58" s="193"/>
      <c r="DX58" s="187">
        <f t="shared" si="8"/>
        <v>5044.55</v>
      </c>
      <c r="DY58" s="188"/>
      <c r="DZ58" s="188"/>
      <c r="EA58" s="188"/>
      <c r="EB58" s="188"/>
      <c r="EC58" s="188"/>
      <c r="ED58" s="188"/>
      <c r="EE58" s="188"/>
      <c r="EF58" s="188"/>
      <c r="EG58" s="188"/>
      <c r="EH58" s="188"/>
      <c r="EI58" s="188"/>
      <c r="EJ58" s="189"/>
      <c r="EK58" s="187">
        <f t="shared" si="9"/>
        <v>12655.45</v>
      </c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191"/>
      <c r="EW58" s="193"/>
      <c r="EX58" s="190"/>
      <c r="EY58" s="191"/>
      <c r="EZ58" s="191"/>
      <c r="FA58" s="191"/>
      <c r="FB58" s="191"/>
      <c r="FC58" s="191"/>
      <c r="FD58" s="191"/>
      <c r="FE58" s="191"/>
      <c r="FF58" s="191"/>
      <c r="FG58" s="191"/>
      <c r="FH58" s="191"/>
      <c r="FI58" s="191"/>
      <c r="FJ58" s="192"/>
    </row>
    <row r="59" spans="1:166" ht="32.25" customHeight="1">
      <c r="A59" s="202" t="s">
        <v>198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19"/>
      <c r="AH59" s="19"/>
      <c r="AI59" s="19"/>
      <c r="AJ59" s="19"/>
      <c r="AK59" s="59"/>
      <c r="AL59" s="60"/>
      <c r="AM59" s="60"/>
      <c r="AN59" s="60"/>
      <c r="AO59" s="60"/>
      <c r="AP59" s="61"/>
      <c r="AQ59" s="66" t="s">
        <v>181</v>
      </c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8"/>
      <c r="BC59" s="190">
        <v>0</v>
      </c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3"/>
      <c r="BR59" s="36"/>
      <c r="BS59" s="36"/>
      <c r="BT59" s="36"/>
      <c r="BU59" s="190">
        <v>0</v>
      </c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3"/>
      <c r="CH59" s="187">
        <v>0</v>
      </c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9"/>
      <c r="CX59" s="190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3"/>
      <c r="DK59" s="190"/>
      <c r="DL59" s="191"/>
      <c r="DM59" s="191"/>
      <c r="DN59" s="191"/>
      <c r="DO59" s="191"/>
      <c r="DP59" s="191"/>
      <c r="DQ59" s="191"/>
      <c r="DR59" s="191"/>
      <c r="DS59" s="191"/>
      <c r="DT59" s="191"/>
      <c r="DU59" s="191"/>
      <c r="DV59" s="191"/>
      <c r="DW59" s="193"/>
      <c r="DX59" s="187">
        <f>CH59</f>
        <v>0</v>
      </c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9"/>
      <c r="EK59" s="187">
        <f t="shared" si="9"/>
        <v>0</v>
      </c>
      <c r="EL59" s="191"/>
      <c r="EM59" s="191"/>
      <c r="EN59" s="191"/>
      <c r="EO59" s="191"/>
      <c r="EP59" s="191"/>
      <c r="EQ59" s="191"/>
      <c r="ER59" s="191"/>
      <c r="ES59" s="191"/>
      <c r="ET59" s="191"/>
      <c r="EU59" s="191"/>
      <c r="EV59" s="191"/>
      <c r="EW59" s="193"/>
      <c r="EX59" s="190"/>
      <c r="EY59" s="191"/>
      <c r="EZ59" s="191"/>
      <c r="FA59" s="191"/>
      <c r="FB59" s="191"/>
      <c r="FC59" s="191"/>
      <c r="FD59" s="191"/>
      <c r="FE59" s="191"/>
      <c r="FF59" s="191"/>
      <c r="FG59" s="191"/>
      <c r="FH59" s="191"/>
      <c r="FI59" s="191"/>
      <c r="FJ59" s="192"/>
    </row>
    <row r="60" spans="1:166" ht="15.75" customHeight="1">
      <c r="A60" s="206" t="s">
        <v>120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19"/>
      <c r="AH60" s="19"/>
      <c r="AI60" s="19"/>
      <c r="AJ60" s="19"/>
      <c r="AK60" s="59"/>
      <c r="AL60" s="60"/>
      <c r="AM60" s="60"/>
      <c r="AN60" s="60"/>
      <c r="AO60" s="60"/>
      <c r="AP60" s="61"/>
      <c r="AQ60" s="203" t="s">
        <v>204</v>
      </c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5"/>
      <c r="BC60" s="194">
        <f>BC61</f>
        <v>25000</v>
      </c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9"/>
      <c r="BR60" s="35"/>
      <c r="BS60" s="35"/>
      <c r="BT60" s="35"/>
      <c r="BU60" s="194">
        <f>BC60</f>
        <v>25000</v>
      </c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9"/>
      <c r="CH60" s="196">
        <f>CH61</f>
        <v>0</v>
      </c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8"/>
      <c r="CX60" s="194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9"/>
      <c r="DK60" s="194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9"/>
      <c r="DX60" s="196">
        <f t="shared" si="8"/>
        <v>0</v>
      </c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8"/>
      <c r="EK60" s="187">
        <f aca="true" t="shared" si="10" ref="EK60:EK67">BC60-CH60</f>
        <v>25000</v>
      </c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3"/>
      <c r="EX60" s="194"/>
      <c r="EY60" s="195"/>
      <c r="EZ60" s="195"/>
      <c r="FA60" s="195"/>
      <c r="FB60" s="195"/>
      <c r="FC60" s="195"/>
      <c r="FD60" s="195"/>
      <c r="FE60" s="195"/>
      <c r="FF60" s="195"/>
      <c r="FG60" s="195"/>
      <c r="FH60" s="195"/>
      <c r="FI60" s="195"/>
      <c r="FJ60" s="208"/>
    </row>
    <row r="61" spans="1:166" ht="13.5" customHeight="1" hidden="1">
      <c r="A61" s="206" t="s">
        <v>198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"/>
      <c r="AG61" s="19"/>
      <c r="AH61" s="19"/>
      <c r="AI61" s="19"/>
      <c r="AJ61" s="19"/>
      <c r="AK61" s="59"/>
      <c r="AL61" s="60"/>
      <c r="AM61" s="60"/>
      <c r="AN61" s="60"/>
      <c r="AO61" s="60"/>
      <c r="AP61" s="61"/>
      <c r="AQ61" s="66" t="s">
        <v>141</v>
      </c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8"/>
      <c r="BC61" s="190">
        <f>BC62+BC63+BC64</f>
        <v>25000</v>
      </c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3"/>
      <c r="BR61" s="36"/>
      <c r="BS61" s="36"/>
      <c r="BT61" s="36"/>
      <c r="BU61" s="190">
        <f>BC61</f>
        <v>25000</v>
      </c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3"/>
      <c r="CH61" s="187">
        <f>CH62+CH63</f>
        <v>0</v>
      </c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9"/>
      <c r="CX61" s="190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3"/>
      <c r="DK61" s="190"/>
      <c r="DL61" s="191"/>
      <c r="DM61" s="191"/>
      <c r="DN61" s="191"/>
      <c r="DO61" s="191"/>
      <c r="DP61" s="191"/>
      <c r="DQ61" s="191"/>
      <c r="DR61" s="191"/>
      <c r="DS61" s="191"/>
      <c r="DT61" s="191"/>
      <c r="DU61" s="191"/>
      <c r="DV61" s="191"/>
      <c r="DW61" s="193"/>
      <c r="DX61" s="187">
        <f aca="true" t="shared" si="11" ref="DX61:DX67">CH61</f>
        <v>0</v>
      </c>
      <c r="DY61" s="188"/>
      <c r="DZ61" s="188"/>
      <c r="EA61" s="188"/>
      <c r="EB61" s="188"/>
      <c r="EC61" s="188"/>
      <c r="ED61" s="188"/>
      <c r="EE61" s="188"/>
      <c r="EF61" s="188"/>
      <c r="EG61" s="188"/>
      <c r="EH61" s="188"/>
      <c r="EI61" s="188"/>
      <c r="EJ61" s="189"/>
      <c r="EK61" s="187">
        <f t="shared" si="10"/>
        <v>25000</v>
      </c>
      <c r="EL61" s="191"/>
      <c r="EM61" s="191"/>
      <c r="EN61" s="191"/>
      <c r="EO61" s="191"/>
      <c r="EP61" s="191"/>
      <c r="EQ61" s="191"/>
      <c r="ER61" s="191"/>
      <c r="ES61" s="191"/>
      <c r="ET61" s="191"/>
      <c r="EU61" s="191"/>
      <c r="EV61" s="191"/>
      <c r="EW61" s="193"/>
      <c r="EX61" s="190"/>
      <c r="EY61" s="191"/>
      <c r="EZ61" s="191"/>
      <c r="FA61" s="191"/>
      <c r="FB61" s="191"/>
      <c r="FC61" s="191"/>
      <c r="FD61" s="191"/>
      <c r="FE61" s="191"/>
      <c r="FF61" s="191"/>
      <c r="FG61" s="191"/>
      <c r="FH61" s="191"/>
      <c r="FI61" s="191"/>
      <c r="FJ61" s="192"/>
    </row>
    <row r="62" spans="1:166" ht="12.75" customHeight="1">
      <c r="A62" s="202" t="s">
        <v>198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"/>
      <c r="AG62" s="19"/>
      <c r="AH62" s="19"/>
      <c r="AI62" s="19"/>
      <c r="AJ62" s="19"/>
      <c r="AK62" s="59"/>
      <c r="AL62" s="60"/>
      <c r="AM62" s="60"/>
      <c r="AN62" s="60"/>
      <c r="AO62" s="60"/>
      <c r="AP62" s="61"/>
      <c r="AQ62" s="66" t="s">
        <v>182</v>
      </c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8"/>
      <c r="BC62" s="190">
        <v>20000</v>
      </c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3"/>
      <c r="BR62" s="36"/>
      <c r="BS62" s="36"/>
      <c r="BT62" s="36"/>
      <c r="BU62" s="190">
        <f>BC62</f>
        <v>20000</v>
      </c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3"/>
      <c r="CH62" s="187">
        <v>0</v>
      </c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9"/>
      <c r="CX62" s="190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193"/>
      <c r="DK62" s="190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193"/>
      <c r="DX62" s="187">
        <f t="shared" si="11"/>
        <v>0</v>
      </c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9"/>
      <c r="EK62" s="187">
        <f t="shared" si="10"/>
        <v>20000</v>
      </c>
      <c r="EL62" s="191"/>
      <c r="EM62" s="191"/>
      <c r="EN62" s="191"/>
      <c r="EO62" s="191"/>
      <c r="EP62" s="191"/>
      <c r="EQ62" s="191"/>
      <c r="ER62" s="191"/>
      <c r="ES62" s="191"/>
      <c r="ET62" s="191"/>
      <c r="EU62" s="191"/>
      <c r="EV62" s="191"/>
      <c r="EW62" s="193"/>
      <c r="EX62" s="190"/>
      <c r="EY62" s="191"/>
      <c r="EZ62" s="191"/>
      <c r="FA62" s="191"/>
      <c r="FB62" s="191"/>
      <c r="FC62" s="191"/>
      <c r="FD62" s="191"/>
      <c r="FE62" s="191"/>
      <c r="FF62" s="191"/>
      <c r="FG62" s="191"/>
      <c r="FH62" s="191"/>
      <c r="FI62" s="191"/>
      <c r="FJ62" s="192"/>
    </row>
    <row r="63" spans="1:166" ht="12.75" customHeight="1">
      <c r="A63" s="202" t="s">
        <v>198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"/>
      <c r="AG63" s="19"/>
      <c r="AH63" s="19"/>
      <c r="AI63" s="19"/>
      <c r="AJ63" s="19"/>
      <c r="AK63" s="59"/>
      <c r="AL63" s="60"/>
      <c r="AM63" s="60"/>
      <c r="AN63" s="60"/>
      <c r="AO63" s="60"/>
      <c r="AP63" s="61"/>
      <c r="AQ63" s="66" t="s">
        <v>183</v>
      </c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8"/>
      <c r="BC63" s="190">
        <v>0</v>
      </c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3"/>
      <c r="BR63" s="36"/>
      <c r="BS63" s="36"/>
      <c r="BT63" s="36"/>
      <c r="BU63" s="190">
        <f>BC63</f>
        <v>0</v>
      </c>
      <c r="BV63" s="191"/>
      <c r="BW63" s="191"/>
      <c r="BX63" s="191"/>
      <c r="BY63" s="191"/>
      <c r="BZ63" s="191"/>
      <c r="CA63" s="191"/>
      <c r="CB63" s="191"/>
      <c r="CC63" s="191"/>
      <c r="CD63" s="191"/>
      <c r="CE63" s="191"/>
      <c r="CF63" s="191"/>
      <c r="CG63" s="193"/>
      <c r="CH63" s="187">
        <v>0</v>
      </c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9"/>
      <c r="CX63" s="190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193"/>
      <c r="DK63" s="190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193"/>
      <c r="DX63" s="187">
        <f>CH63</f>
        <v>0</v>
      </c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9"/>
      <c r="EK63" s="187">
        <f>BC63-CH63</f>
        <v>0</v>
      </c>
      <c r="EL63" s="191"/>
      <c r="EM63" s="191"/>
      <c r="EN63" s="191"/>
      <c r="EO63" s="191"/>
      <c r="EP63" s="191"/>
      <c r="EQ63" s="191"/>
      <c r="ER63" s="191"/>
      <c r="ES63" s="191"/>
      <c r="ET63" s="191"/>
      <c r="EU63" s="191"/>
      <c r="EV63" s="191"/>
      <c r="EW63" s="193"/>
      <c r="EX63" s="190"/>
      <c r="EY63" s="191"/>
      <c r="EZ63" s="191"/>
      <c r="FA63" s="191"/>
      <c r="FB63" s="191"/>
      <c r="FC63" s="191"/>
      <c r="FD63" s="191"/>
      <c r="FE63" s="191"/>
      <c r="FF63" s="191"/>
      <c r="FG63" s="191"/>
      <c r="FH63" s="191"/>
      <c r="FI63" s="191"/>
      <c r="FJ63" s="192"/>
    </row>
    <row r="64" spans="1:166" ht="12.75" customHeight="1">
      <c r="A64" s="202" t="s">
        <v>198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"/>
      <c r="AG64" s="19"/>
      <c r="AH64" s="19"/>
      <c r="AI64" s="19"/>
      <c r="AJ64" s="19"/>
      <c r="AK64" s="59"/>
      <c r="AL64" s="60"/>
      <c r="AM64" s="60"/>
      <c r="AN64" s="60"/>
      <c r="AO64" s="60"/>
      <c r="AP64" s="61"/>
      <c r="AQ64" s="66" t="s">
        <v>184</v>
      </c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8"/>
      <c r="BC64" s="190">
        <v>5000</v>
      </c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3"/>
      <c r="BR64" s="36"/>
      <c r="BS64" s="36"/>
      <c r="BT64" s="36"/>
      <c r="BU64" s="190">
        <f>BC64</f>
        <v>5000</v>
      </c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3"/>
      <c r="CH64" s="187">
        <v>0</v>
      </c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9"/>
      <c r="CX64" s="190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3"/>
      <c r="DK64" s="190"/>
      <c r="DL64" s="191"/>
      <c r="DM64" s="191"/>
      <c r="DN64" s="191"/>
      <c r="DO64" s="191"/>
      <c r="DP64" s="191"/>
      <c r="DQ64" s="191"/>
      <c r="DR64" s="191"/>
      <c r="DS64" s="191"/>
      <c r="DT64" s="191"/>
      <c r="DU64" s="191"/>
      <c r="DV64" s="191"/>
      <c r="DW64" s="193"/>
      <c r="DX64" s="187">
        <f t="shared" si="11"/>
        <v>0</v>
      </c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9"/>
      <c r="EK64" s="187">
        <f t="shared" si="10"/>
        <v>5000</v>
      </c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191"/>
      <c r="EW64" s="193"/>
      <c r="EX64" s="190"/>
      <c r="EY64" s="191"/>
      <c r="EZ64" s="191"/>
      <c r="FA64" s="191"/>
      <c r="FB64" s="191"/>
      <c r="FC64" s="191"/>
      <c r="FD64" s="191"/>
      <c r="FE64" s="191"/>
      <c r="FF64" s="191"/>
      <c r="FG64" s="191"/>
      <c r="FH64" s="191"/>
      <c r="FI64" s="191"/>
      <c r="FJ64" s="192"/>
    </row>
    <row r="65" spans="1:166" ht="14.25" customHeight="1">
      <c r="A65" s="206" t="s">
        <v>205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19"/>
      <c r="AH65" s="19"/>
      <c r="AI65" s="19"/>
      <c r="AJ65" s="19"/>
      <c r="AK65" s="59"/>
      <c r="AL65" s="60"/>
      <c r="AM65" s="60"/>
      <c r="AN65" s="60"/>
      <c r="AO65" s="60"/>
      <c r="AP65" s="61"/>
      <c r="AQ65" s="203" t="s">
        <v>186</v>
      </c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5"/>
      <c r="BC65" s="194">
        <f>BC67+BC68+BC70+BC66+BC69</f>
        <v>1018000</v>
      </c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9"/>
      <c r="BR65" s="35"/>
      <c r="BS65" s="35"/>
      <c r="BT65" s="35"/>
      <c r="BU65" s="194">
        <f>BR67+BR68+BU70+BU66+BR69</f>
        <v>1018000</v>
      </c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9"/>
      <c r="CH65" s="196">
        <f>CH67+CH68+CH70+CH66+CH69</f>
        <v>147162.02</v>
      </c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8"/>
      <c r="CX65" s="194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9"/>
      <c r="DK65" s="194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9"/>
      <c r="DX65" s="187">
        <f t="shared" si="11"/>
        <v>147162.02</v>
      </c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9"/>
      <c r="EK65" s="187">
        <f t="shared" si="10"/>
        <v>870837.98</v>
      </c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191"/>
      <c r="EW65" s="193"/>
      <c r="EX65" s="190"/>
      <c r="EY65" s="191"/>
      <c r="EZ65" s="191"/>
      <c r="FA65" s="191"/>
      <c r="FB65" s="191"/>
      <c r="FC65" s="191"/>
      <c r="FD65" s="191"/>
      <c r="FE65" s="191"/>
      <c r="FF65" s="191"/>
      <c r="FG65" s="191"/>
      <c r="FH65" s="191"/>
      <c r="FI65" s="191"/>
      <c r="FJ65" s="192"/>
    </row>
    <row r="66" spans="1:166" ht="34.5" customHeight="1">
      <c r="A66" s="202" t="s">
        <v>198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19"/>
      <c r="AH66" s="19"/>
      <c r="AI66" s="19"/>
      <c r="AJ66" s="19"/>
      <c r="AK66" s="59"/>
      <c r="AL66" s="60"/>
      <c r="AM66" s="60"/>
      <c r="AN66" s="60"/>
      <c r="AO66" s="60"/>
      <c r="AP66" s="61"/>
      <c r="AQ66" s="66" t="s">
        <v>185</v>
      </c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8"/>
      <c r="BC66" s="190">
        <v>1018000</v>
      </c>
      <c r="BD66" s="191"/>
      <c r="BE66" s="191"/>
      <c r="BF66" s="191"/>
      <c r="BG66" s="191"/>
      <c r="BH66" s="191"/>
      <c r="BI66" s="191"/>
      <c r="BJ66" s="191"/>
      <c r="BK66" s="191"/>
      <c r="BL66" s="191"/>
      <c r="BM66" s="191"/>
      <c r="BN66" s="191"/>
      <c r="BO66" s="191"/>
      <c r="BP66" s="191"/>
      <c r="BQ66" s="193"/>
      <c r="BR66" s="37"/>
      <c r="BS66" s="38"/>
      <c r="BT66" s="38"/>
      <c r="BU66" s="191">
        <f>BC66</f>
        <v>1018000</v>
      </c>
      <c r="BV66" s="191"/>
      <c r="BW66" s="191"/>
      <c r="BX66" s="191"/>
      <c r="BY66" s="191"/>
      <c r="BZ66" s="191"/>
      <c r="CA66" s="191"/>
      <c r="CB66" s="191"/>
      <c r="CC66" s="191"/>
      <c r="CD66" s="191"/>
      <c r="CE66" s="191"/>
      <c r="CF66" s="191"/>
      <c r="CG66" s="193"/>
      <c r="CH66" s="187">
        <v>147162.02</v>
      </c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9"/>
      <c r="CX66" s="194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9"/>
      <c r="DK66" s="194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9"/>
      <c r="DX66" s="187">
        <f>CH66</f>
        <v>147162.02</v>
      </c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9"/>
      <c r="EK66" s="187">
        <f>BC66-CH66</f>
        <v>870837.98</v>
      </c>
      <c r="EL66" s="191"/>
      <c r="EM66" s="191"/>
      <c r="EN66" s="191"/>
      <c r="EO66" s="191"/>
      <c r="EP66" s="191"/>
      <c r="EQ66" s="191"/>
      <c r="ER66" s="191"/>
      <c r="ES66" s="191"/>
      <c r="ET66" s="191"/>
      <c r="EU66" s="191"/>
      <c r="EV66" s="191"/>
      <c r="EW66" s="193"/>
      <c r="EX66" s="190"/>
      <c r="EY66" s="191"/>
      <c r="EZ66" s="191"/>
      <c r="FA66" s="191"/>
      <c r="FB66" s="191"/>
      <c r="FC66" s="191"/>
      <c r="FD66" s="191"/>
      <c r="FE66" s="191"/>
      <c r="FF66" s="191"/>
      <c r="FG66" s="191"/>
      <c r="FH66" s="191"/>
      <c r="FI66" s="191"/>
      <c r="FJ66" s="192"/>
    </row>
    <row r="67" spans="1:166" ht="1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19"/>
      <c r="AH67" s="19"/>
      <c r="AI67" s="19"/>
      <c r="AJ67" s="19"/>
      <c r="AK67" s="59"/>
      <c r="AL67" s="60"/>
      <c r="AM67" s="60"/>
      <c r="AN67" s="60"/>
      <c r="AO67" s="60"/>
      <c r="AP67" s="61"/>
      <c r="AQ67" s="66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8"/>
      <c r="BC67" s="190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3"/>
      <c r="BR67" s="190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3"/>
      <c r="CH67" s="187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9"/>
      <c r="CX67" s="190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3"/>
      <c r="DK67" s="190"/>
      <c r="DL67" s="191"/>
      <c r="DM67" s="191"/>
      <c r="DN67" s="191"/>
      <c r="DO67" s="191"/>
      <c r="DP67" s="191"/>
      <c r="DQ67" s="191"/>
      <c r="DR67" s="191"/>
      <c r="DS67" s="191"/>
      <c r="DT67" s="191"/>
      <c r="DU67" s="191"/>
      <c r="DV67" s="191"/>
      <c r="DW67" s="193"/>
      <c r="DX67" s="187">
        <f t="shared" si="11"/>
        <v>0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9"/>
      <c r="EK67" s="187">
        <f t="shared" si="10"/>
        <v>0</v>
      </c>
      <c r="EL67" s="191"/>
      <c r="EM67" s="191"/>
      <c r="EN67" s="191"/>
      <c r="EO67" s="191"/>
      <c r="EP67" s="191"/>
      <c r="EQ67" s="191"/>
      <c r="ER67" s="191"/>
      <c r="ES67" s="191"/>
      <c r="ET67" s="191"/>
      <c r="EU67" s="191"/>
      <c r="EV67" s="191"/>
      <c r="EW67" s="193"/>
      <c r="EX67" s="190"/>
      <c r="EY67" s="191"/>
      <c r="EZ67" s="191"/>
      <c r="FA67" s="191"/>
      <c r="FB67" s="191"/>
      <c r="FC67" s="191"/>
      <c r="FD67" s="191"/>
      <c r="FE67" s="191"/>
      <c r="FF67" s="191"/>
      <c r="FG67" s="191"/>
      <c r="FH67" s="191"/>
      <c r="FI67" s="191"/>
      <c r="FJ67" s="192"/>
    </row>
    <row r="68" spans="1:166" ht="14.25" customHeight="1" hidden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19"/>
      <c r="AH68" s="19"/>
      <c r="AI68" s="19"/>
      <c r="AJ68" s="19"/>
      <c r="AK68" s="59"/>
      <c r="AL68" s="60"/>
      <c r="AM68" s="60"/>
      <c r="AN68" s="60"/>
      <c r="AO68" s="60"/>
      <c r="AP68" s="61"/>
      <c r="AQ68" s="66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8"/>
      <c r="BC68" s="190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3"/>
      <c r="BR68" s="190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3"/>
      <c r="CH68" s="187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8"/>
      <c r="CT68" s="188"/>
      <c r="CU68" s="188"/>
      <c r="CV68" s="188"/>
      <c r="CW68" s="189"/>
      <c r="CX68" s="190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193"/>
      <c r="DK68" s="190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193"/>
      <c r="DX68" s="187">
        <f>CH68</f>
        <v>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9"/>
      <c r="EK68" s="187">
        <f>BC68-CH68</f>
        <v>0</v>
      </c>
      <c r="EL68" s="191"/>
      <c r="EM68" s="191"/>
      <c r="EN68" s="191"/>
      <c r="EO68" s="191"/>
      <c r="EP68" s="191"/>
      <c r="EQ68" s="191"/>
      <c r="ER68" s="191"/>
      <c r="ES68" s="191"/>
      <c r="ET68" s="191"/>
      <c r="EU68" s="191"/>
      <c r="EV68" s="191"/>
      <c r="EW68" s="193"/>
      <c r="EX68" s="190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192"/>
    </row>
    <row r="69" spans="1:166" ht="14.25" customHeight="1" hidden="1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19"/>
      <c r="AH69" s="19"/>
      <c r="AI69" s="19"/>
      <c r="AJ69" s="19"/>
      <c r="AK69" s="59"/>
      <c r="AL69" s="60"/>
      <c r="AM69" s="60"/>
      <c r="AN69" s="60"/>
      <c r="AO69" s="60"/>
      <c r="AP69" s="61"/>
      <c r="AQ69" s="66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8"/>
      <c r="BC69" s="190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3"/>
      <c r="BR69" s="190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3"/>
      <c r="CH69" s="187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9"/>
      <c r="CX69" s="190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3"/>
      <c r="DK69" s="190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193"/>
      <c r="DX69" s="187">
        <f>CH69</f>
        <v>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9"/>
      <c r="EK69" s="187">
        <f>BC69-CH69</f>
        <v>0</v>
      </c>
      <c r="EL69" s="191"/>
      <c r="EM69" s="191"/>
      <c r="EN69" s="191"/>
      <c r="EO69" s="191"/>
      <c r="EP69" s="191"/>
      <c r="EQ69" s="191"/>
      <c r="ER69" s="191"/>
      <c r="ES69" s="191"/>
      <c r="ET69" s="191"/>
      <c r="EU69" s="191"/>
      <c r="EV69" s="191"/>
      <c r="EW69" s="193"/>
      <c r="EX69" s="190"/>
      <c r="EY69" s="191"/>
      <c r="EZ69" s="191"/>
      <c r="FA69" s="191"/>
      <c r="FB69" s="191"/>
      <c r="FC69" s="191"/>
      <c r="FD69" s="191"/>
      <c r="FE69" s="191"/>
      <c r="FF69" s="191"/>
      <c r="FG69" s="191"/>
      <c r="FH69" s="191"/>
      <c r="FI69" s="191"/>
      <c r="FJ69" s="192"/>
    </row>
    <row r="70" spans="1:166" ht="14.25" customHeight="1" hidden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19"/>
      <c r="AH70" s="19"/>
      <c r="AI70" s="19"/>
      <c r="AJ70" s="19"/>
      <c r="AK70" s="59"/>
      <c r="AL70" s="60"/>
      <c r="AM70" s="60"/>
      <c r="AN70" s="60"/>
      <c r="AO70" s="60"/>
      <c r="AP70" s="61"/>
      <c r="AQ70" s="66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8"/>
      <c r="BC70" s="190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3"/>
      <c r="BR70" s="37"/>
      <c r="BS70" s="38"/>
      <c r="BT70" s="38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3"/>
      <c r="CH70" s="187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9"/>
      <c r="CX70" s="190"/>
      <c r="CY70" s="191"/>
      <c r="CZ70" s="191"/>
      <c r="DA70" s="191"/>
      <c r="DB70" s="191"/>
      <c r="DC70" s="191"/>
      <c r="DD70" s="191"/>
      <c r="DE70" s="191"/>
      <c r="DF70" s="191"/>
      <c r="DG70" s="191"/>
      <c r="DH70" s="191"/>
      <c r="DI70" s="191"/>
      <c r="DJ70" s="193"/>
      <c r="DK70" s="190"/>
      <c r="DL70" s="191"/>
      <c r="DM70" s="191"/>
      <c r="DN70" s="191"/>
      <c r="DO70" s="191"/>
      <c r="DP70" s="191"/>
      <c r="DQ70" s="191"/>
      <c r="DR70" s="191"/>
      <c r="DS70" s="191"/>
      <c r="DT70" s="191"/>
      <c r="DU70" s="191"/>
      <c r="DV70" s="191"/>
      <c r="DW70" s="193"/>
      <c r="DX70" s="187">
        <f>CH70</f>
        <v>0</v>
      </c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9"/>
      <c r="EK70" s="187">
        <f>BC70-CH70</f>
        <v>0</v>
      </c>
      <c r="EL70" s="191"/>
      <c r="EM70" s="191"/>
      <c r="EN70" s="191"/>
      <c r="EO70" s="191"/>
      <c r="EP70" s="191"/>
      <c r="EQ70" s="191"/>
      <c r="ER70" s="191"/>
      <c r="ES70" s="191"/>
      <c r="ET70" s="191"/>
      <c r="EU70" s="191"/>
      <c r="EV70" s="191"/>
      <c r="EW70" s="193"/>
      <c r="EX70" s="190"/>
      <c r="EY70" s="191"/>
      <c r="EZ70" s="191"/>
      <c r="FA70" s="191"/>
      <c r="FB70" s="191"/>
      <c r="FC70" s="191"/>
      <c r="FD70" s="191"/>
      <c r="FE70" s="191"/>
      <c r="FF70" s="191"/>
      <c r="FG70" s="191"/>
      <c r="FH70" s="191"/>
      <c r="FI70" s="191"/>
      <c r="FJ70" s="192"/>
    </row>
    <row r="71" spans="1:166" ht="14.25" customHeight="1">
      <c r="A71" s="207" t="s">
        <v>138</v>
      </c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19"/>
      <c r="AH71" s="19"/>
      <c r="AI71" s="19"/>
      <c r="AJ71" s="19"/>
      <c r="AK71" s="59"/>
      <c r="AL71" s="60"/>
      <c r="AM71" s="60"/>
      <c r="AN71" s="60"/>
      <c r="AO71" s="60"/>
      <c r="AP71" s="61"/>
      <c r="AQ71" s="203" t="s">
        <v>215</v>
      </c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5"/>
      <c r="BC71" s="194">
        <f>BC72+BC74</f>
        <v>113800</v>
      </c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9"/>
      <c r="BR71" s="39"/>
      <c r="BS71" s="40"/>
      <c r="BT71" s="40"/>
      <c r="BU71" s="195">
        <f>BC71</f>
        <v>113800</v>
      </c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9"/>
      <c r="CH71" s="196">
        <f>CH72+CH74+CH79</f>
        <v>41783.11</v>
      </c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8"/>
      <c r="CX71" s="194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9"/>
      <c r="DK71" s="194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9"/>
      <c r="DX71" s="196">
        <f>CH71</f>
        <v>41783.11</v>
      </c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8"/>
      <c r="EK71" s="196">
        <f>CU71</f>
        <v>0</v>
      </c>
      <c r="EL71" s="197"/>
      <c r="EM71" s="197"/>
      <c r="EN71" s="197"/>
      <c r="EO71" s="197"/>
      <c r="EP71" s="197"/>
      <c r="EQ71" s="197"/>
      <c r="ER71" s="197"/>
      <c r="ES71" s="197"/>
      <c r="ET71" s="197"/>
      <c r="EU71" s="197"/>
      <c r="EV71" s="197"/>
      <c r="EW71" s="198"/>
      <c r="EX71" s="194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208"/>
    </row>
    <row r="72" spans="1:166" ht="14.25" customHeight="1">
      <c r="A72" s="206" t="s">
        <v>139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7"/>
      <c r="AH72" s="27"/>
      <c r="AI72" s="27"/>
      <c r="AJ72" s="27"/>
      <c r="AK72" s="59"/>
      <c r="AL72" s="60"/>
      <c r="AM72" s="60"/>
      <c r="AN72" s="60"/>
      <c r="AO72" s="60"/>
      <c r="AP72" s="61"/>
      <c r="AQ72" s="203" t="s">
        <v>187</v>
      </c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5"/>
      <c r="BC72" s="194">
        <f>BC73</f>
        <v>52500</v>
      </c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9"/>
      <c r="BR72" s="39"/>
      <c r="BS72" s="40"/>
      <c r="BT72" s="40"/>
      <c r="BU72" s="195">
        <f>BC72</f>
        <v>52500</v>
      </c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9"/>
      <c r="CH72" s="196">
        <f>CH73</f>
        <v>29903.39</v>
      </c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8"/>
      <c r="CX72" s="194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9"/>
      <c r="DK72" s="194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9"/>
      <c r="DX72" s="196">
        <f aca="true" t="shared" si="12" ref="DX72:DX82">CH72</f>
        <v>29903.39</v>
      </c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8"/>
      <c r="EK72" s="196">
        <f>BU72-CH72</f>
        <v>22596.61</v>
      </c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8"/>
      <c r="EX72" s="190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192"/>
    </row>
    <row r="73" spans="1:166" ht="33.75" customHeight="1">
      <c r="A73" s="202" t="s">
        <v>198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19"/>
      <c r="AH73" s="19"/>
      <c r="AI73" s="19"/>
      <c r="AJ73" s="19"/>
      <c r="AK73" s="59"/>
      <c r="AL73" s="60"/>
      <c r="AM73" s="60"/>
      <c r="AN73" s="60"/>
      <c r="AO73" s="60"/>
      <c r="AP73" s="61"/>
      <c r="AQ73" s="66" t="s">
        <v>187</v>
      </c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8"/>
      <c r="BC73" s="190">
        <v>52500</v>
      </c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3"/>
      <c r="BR73" s="37"/>
      <c r="BS73" s="38"/>
      <c r="BT73" s="38"/>
      <c r="BU73" s="191">
        <f>BC73</f>
        <v>52500</v>
      </c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3"/>
      <c r="CH73" s="187">
        <v>29903.39</v>
      </c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8"/>
      <c r="CU73" s="188"/>
      <c r="CV73" s="188"/>
      <c r="CW73" s="189"/>
      <c r="CX73" s="190"/>
      <c r="CY73" s="191"/>
      <c r="CZ73" s="191"/>
      <c r="DA73" s="191"/>
      <c r="DB73" s="191"/>
      <c r="DC73" s="191"/>
      <c r="DD73" s="191"/>
      <c r="DE73" s="191"/>
      <c r="DF73" s="191"/>
      <c r="DG73" s="191"/>
      <c r="DH73" s="191"/>
      <c r="DI73" s="191"/>
      <c r="DJ73" s="193"/>
      <c r="DK73" s="190"/>
      <c r="DL73" s="191"/>
      <c r="DM73" s="191"/>
      <c r="DN73" s="191"/>
      <c r="DO73" s="191"/>
      <c r="DP73" s="191"/>
      <c r="DQ73" s="191"/>
      <c r="DR73" s="191"/>
      <c r="DS73" s="191"/>
      <c r="DT73" s="191"/>
      <c r="DU73" s="191"/>
      <c r="DV73" s="191"/>
      <c r="DW73" s="193"/>
      <c r="DX73" s="187">
        <f t="shared" si="12"/>
        <v>29903.39</v>
      </c>
      <c r="DY73" s="188"/>
      <c r="DZ73" s="188"/>
      <c r="EA73" s="188"/>
      <c r="EB73" s="188"/>
      <c r="EC73" s="188"/>
      <c r="ED73" s="188"/>
      <c r="EE73" s="188"/>
      <c r="EF73" s="188"/>
      <c r="EG73" s="188"/>
      <c r="EH73" s="188"/>
      <c r="EI73" s="188"/>
      <c r="EJ73" s="189"/>
      <c r="EK73" s="187">
        <f>BC73-CH73</f>
        <v>22596.61</v>
      </c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/>
      <c r="EW73" s="193"/>
      <c r="EX73" s="190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  <c r="FI73" s="191"/>
      <c r="FJ73" s="192"/>
    </row>
    <row r="74" spans="1:166" ht="15.75" customHeight="1">
      <c r="A74" s="206" t="s">
        <v>137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7"/>
      <c r="AH74" s="27"/>
      <c r="AI74" s="27"/>
      <c r="AJ74" s="27"/>
      <c r="AK74" s="180"/>
      <c r="AL74" s="181"/>
      <c r="AM74" s="181"/>
      <c r="AN74" s="181"/>
      <c r="AO74" s="181"/>
      <c r="AP74" s="182"/>
      <c r="AQ74" s="66" t="s">
        <v>188</v>
      </c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8"/>
      <c r="BC74" s="190">
        <f>BC76+BC75+BC77+BC78+BC79</f>
        <v>61300</v>
      </c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3"/>
      <c r="BR74" s="36"/>
      <c r="BS74" s="36"/>
      <c r="BT74" s="36"/>
      <c r="BU74" s="190">
        <f>BC74</f>
        <v>61300</v>
      </c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3"/>
      <c r="CH74" s="187">
        <f>CH75+CH76+CH77+CH78</f>
        <v>11879.72</v>
      </c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9"/>
      <c r="CX74" s="194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9"/>
      <c r="DK74" s="194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9"/>
      <c r="DX74" s="187">
        <f t="shared" si="12"/>
        <v>11879.72</v>
      </c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9"/>
      <c r="EK74" s="187">
        <f aca="true" t="shared" si="13" ref="EK74:EK86">BC74-CH74</f>
        <v>49420.28</v>
      </c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3"/>
      <c r="EX74" s="194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208"/>
    </row>
    <row r="75" spans="1:166" ht="14.25" customHeight="1">
      <c r="A75" s="202" t="s">
        <v>198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7"/>
      <c r="AH75" s="27"/>
      <c r="AI75" s="27"/>
      <c r="AJ75" s="27"/>
      <c r="AK75" s="180"/>
      <c r="AL75" s="181"/>
      <c r="AM75" s="181"/>
      <c r="AN75" s="181"/>
      <c r="AO75" s="181"/>
      <c r="AP75" s="182"/>
      <c r="AQ75" s="66" t="s">
        <v>189</v>
      </c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8"/>
      <c r="BC75" s="190">
        <v>25000</v>
      </c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3"/>
      <c r="BR75" s="36"/>
      <c r="BS75" s="36"/>
      <c r="BT75" s="36"/>
      <c r="BU75" s="190">
        <v>25000</v>
      </c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3"/>
      <c r="CH75" s="187">
        <v>5101.65</v>
      </c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9"/>
      <c r="CX75" s="194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9"/>
      <c r="DK75" s="194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9"/>
      <c r="DX75" s="187">
        <f t="shared" si="12"/>
        <v>5101.65</v>
      </c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9"/>
      <c r="EK75" s="187">
        <f t="shared" si="13"/>
        <v>19898.35</v>
      </c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3"/>
      <c r="EX75" s="194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208"/>
    </row>
    <row r="76" spans="1:166" ht="15.75" customHeight="1">
      <c r="A76" s="202" t="s">
        <v>198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19"/>
      <c r="AH76" s="19"/>
      <c r="AI76" s="19"/>
      <c r="AJ76" s="19"/>
      <c r="AK76" s="59"/>
      <c r="AL76" s="60"/>
      <c r="AM76" s="60"/>
      <c r="AN76" s="60"/>
      <c r="AO76" s="60"/>
      <c r="AP76" s="61"/>
      <c r="AQ76" s="66" t="s">
        <v>190</v>
      </c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8"/>
      <c r="BC76" s="190">
        <v>6300</v>
      </c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3"/>
      <c r="BR76" s="36"/>
      <c r="BS76" s="36"/>
      <c r="BT76" s="36"/>
      <c r="BU76" s="190">
        <v>6300</v>
      </c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3"/>
      <c r="CH76" s="187">
        <v>6278.07</v>
      </c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9"/>
      <c r="CX76" s="190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3"/>
      <c r="DK76" s="190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3"/>
      <c r="DX76" s="187">
        <f t="shared" si="12"/>
        <v>6278.07</v>
      </c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9"/>
      <c r="EK76" s="187">
        <f t="shared" si="13"/>
        <v>21.93000000000029</v>
      </c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3"/>
      <c r="EX76" s="190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2"/>
    </row>
    <row r="77" spans="1:166" ht="33" customHeight="1">
      <c r="A77" s="202" t="s">
        <v>198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19"/>
      <c r="AH77" s="19"/>
      <c r="AI77" s="19"/>
      <c r="AJ77" s="19"/>
      <c r="AK77" s="59"/>
      <c r="AL77" s="60"/>
      <c r="AM77" s="60"/>
      <c r="AN77" s="60"/>
      <c r="AO77" s="60"/>
      <c r="AP77" s="61"/>
      <c r="AQ77" s="66" t="s">
        <v>231</v>
      </c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8"/>
      <c r="BC77" s="190">
        <v>28400</v>
      </c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3"/>
      <c r="BR77" s="41"/>
      <c r="BS77" s="36"/>
      <c r="BT77" s="36"/>
      <c r="BU77" s="190">
        <v>28400</v>
      </c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3"/>
      <c r="CH77" s="187">
        <v>500</v>
      </c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9"/>
      <c r="CX77" s="190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193"/>
      <c r="DK77" s="190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193"/>
      <c r="DX77" s="187">
        <f>CH77</f>
        <v>500</v>
      </c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9"/>
      <c r="EK77" s="187">
        <f>BC77-CH77</f>
        <v>27900</v>
      </c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193"/>
      <c r="EX77" s="190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2"/>
    </row>
    <row r="78" spans="1:166" ht="31.5" customHeight="1">
      <c r="A78" s="202" t="s">
        <v>198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19"/>
      <c r="AH78" s="19"/>
      <c r="AI78" s="19"/>
      <c r="AJ78" s="19"/>
      <c r="AK78" s="59"/>
      <c r="AL78" s="60"/>
      <c r="AM78" s="60"/>
      <c r="AN78" s="60"/>
      <c r="AO78" s="60"/>
      <c r="AP78" s="61"/>
      <c r="AQ78" s="66" t="s">
        <v>235</v>
      </c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8"/>
      <c r="BC78" s="190">
        <v>1600</v>
      </c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3"/>
      <c r="BR78" s="41"/>
      <c r="BS78" s="36"/>
      <c r="BT78" s="36"/>
      <c r="BU78" s="190">
        <v>1600</v>
      </c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3"/>
      <c r="CH78" s="187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9"/>
      <c r="CX78" s="190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3"/>
      <c r="DK78" s="190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3"/>
      <c r="DX78" s="187">
        <f>CH78</f>
        <v>0</v>
      </c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9"/>
      <c r="EK78" s="187">
        <f>BC78-CH78</f>
        <v>1600</v>
      </c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3"/>
      <c r="EX78" s="190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2"/>
    </row>
    <row r="79" spans="1:166" ht="3.75" customHeight="1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19"/>
      <c r="AH79" s="19"/>
      <c r="AI79" s="19"/>
      <c r="AJ79" s="19"/>
      <c r="AK79" s="59"/>
      <c r="AL79" s="60"/>
      <c r="AM79" s="60"/>
      <c r="AN79" s="60"/>
      <c r="AO79" s="60"/>
      <c r="AP79" s="61"/>
      <c r="AQ79" s="66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8"/>
      <c r="BC79" s="190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3"/>
      <c r="BR79" s="41"/>
      <c r="BS79" s="36"/>
      <c r="BT79" s="36"/>
      <c r="BU79" s="190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3"/>
      <c r="CH79" s="187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9"/>
      <c r="CX79" s="190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3"/>
      <c r="DK79" s="190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3"/>
      <c r="DX79" s="187">
        <f>CH79</f>
        <v>0</v>
      </c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9"/>
      <c r="EK79" s="187">
        <f>BC79-CH79</f>
        <v>0</v>
      </c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3"/>
      <c r="EX79" s="190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2"/>
    </row>
    <row r="80" spans="1:166" ht="15.75" customHeight="1">
      <c r="A80" s="206" t="s">
        <v>229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19"/>
      <c r="AH80" s="19"/>
      <c r="AI80" s="19"/>
      <c r="AJ80" s="19"/>
      <c r="AK80" s="59"/>
      <c r="AL80" s="60"/>
      <c r="AM80" s="60"/>
      <c r="AN80" s="60"/>
      <c r="AO80" s="60"/>
      <c r="AP80" s="61"/>
      <c r="AQ80" s="66" t="s">
        <v>230</v>
      </c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8"/>
      <c r="BC80" s="190">
        <v>0</v>
      </c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29"/>
      <c r="BR80" s="41"/>
      <c r="BS80" s="36"/>
      <c r="BT80" s="36"/>
      <c r="BU80" s="190">
        <v>0</v>
      </c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3"/>
      <c r="CH80" s="187">
        <v>0</v>
      </c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9"/>
      <c r="CX80" s="190"/>
      <c r="CY80" s="191"/>
      <c r="CZ80" s="191"/>
      <c r="DA80" s="191"/>
      <c r="DB80" s="191"/>
      <c r="DC80" s="191"/>
      <c r="DD80" s="191"/>
      <c r="DE80" s="191"/>
      <c r="DF80" s="191"/>
      <c r="DG80" s="29"/>
      <c r="DH80" s="29"/>
      <c r="DI80" s="29"/>
      <c r="DJ80" s="30"/>
      <c r="DK80" s="190"/>
      <c r="DL80" s="191"/>
      <c r="DM80" s="191"/>
      <c r="DN80" s="191"/>
      <c r="DO80" s="191"/>
      <c r="DP80" s="191"/>
      <c r="DQ80" s="191"/>
      <c r="DR80" s="29"/>
      <c r="DS80" s="29"/>
      <c r="DT80" s="29"/>
      <c r="DU80" s="29"/>
      <c r="DV80" s="29"/>
      <c r="DW80" s="30"/>
      <c r="DX80" s="187">
        <f>CH80</f>
        <v>0</v>
      </c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9"/>
      <c r="EK80" s="187">
        <f>BC80-CH80</f>
        <v>0</v>
      </c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9"/>
      <c r="EX80" s="190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2"/>
    </row>
    <row r="81" spans="1:166" ht="33" customHeight="1">
      <c r="A81" s="202" t="s">
        <v>198</v>
      </c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19"/>
      <c r="AH81" s="19"/>
      <c r="AI81" s="19"/>
      <c r="AJ81" s="19"/>
      <c r="AK81" s="59"/>
      <c r="AL81" s="60"/>
      <c r="AM81" s="60"/>
      <c r="AN81" s="60"/>
      <c r="AO81" s="60"/>
      <c r="AP81" s="61"/>
      <c r="AQ81" s="66" t="s">
        <v>232</v>
      </c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8"/>
      <c r="BC81" s="190">
        <v>0</v>
      </c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29"/>
      <c r="BR81" s="41"/>
      <c r="BS81" s="36"/>
      <c r="BT81" s="36"/>
      <c r="BU81" s="190">
        <v>0</v>
      </c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3"/>
      <c r="CH81" s="187">
        <v>0</v>
      </c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9"/>
      <c r="CX81" s="190"/>
      <c r="CY81" s="191"/>
      <c r="CZ81" s="191"/>
      <c r="DA81" s="191"/>
      <c r="DB81" s="191"/>
      <c r="DC81" s="191"/>
      <c r="DD81" s="191"/>
      <c r="DE81" s="191"/>
      <c r="DF81" s="191"/>
      <c r="DG81" s="29"/>
      <c r="DH81" s="29"/>
      <c r="DI81" s="29"/>
      <c r="DJ81" s="30"/>
      <c r="DK81" s="190"/>
      <c r="DL81" s="191"/>
      <c r="DM81" s="191"/>
      <c r="DN81" s="191"/>
      <c r="DO81" s="191"/>
      <c r="DP81" s="191"/>
      <c r="DQ81" s="191"/>
      <c r="DR81" s="29"/>
      <c r="DS81" s="29"/>
      <c r="DT81" s="29"/>
      <c r="DU81" s="29"/>
      <c r="DV81" s="29"/>
      <c r="DW81" s="30"/>
      <c r="DX81" s="187">
        <f>CH81</f>
        <v>0</v>
      </c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9"/>
      <c r="EK81" s="187">
        <f>BC81-CH81</f>
        <v>0</v>
      </c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9"/>
      <c r="EX81" s="190"/>
      <c r="EY81" s="191"/>
      <c r="EZ81" s="191"/>
      <c r="FA81" s="191"/>
      <c r="FB81" s="191"/>
      <c r="FC81" s="191"/>
      <c r="FD81" s="191"/>
      <c r="FE81" s="191"/>
      <c r="FF81" s="191"/>
      <c r="FG81" s="191"/>
      <c r="FH81" s="191"/>
      <c r="FI81" s="191"/>
      <c r="FJ81" s="192"/>
    </row>
    <row r="82" spans="1:166" ht="15" customHeight="1">
      <c r="A82" s="206" t="s">
        <v>112</v>
      </c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7"/>
      <c r="AH82" s="27"/>
      <c r="AI82" s="27"/>
      <c r="AJ82" s="27"/>
      <c r="AK82" s="180"/>
      <c r="AL82" s="181"/>
      <c r="AM82" s="181"/>
      <c r="AN82" s="181"/>
      <c r="AO82" s="181"/>
      <c r="AP82" s="182"/>
      <c r="AQ82" s="203" t="s">
        <v>191</v>
      </c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5"/>
      <c r="BC82" s="194">
        <f>BC84+BC83</f>
        <v>720700</v>
      </c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42"/>
      <c r="BS82" s="35"/>
      <c r="BT82" s="35"/>
      <c r="BU82" s="194">
        <f>BC82</f>
        <v>720700</v>
      </c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9"/>
      <c r="CH82" s="196">
        <f>CH84+CH83</f>
        <v>216100</v>
      </c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8"/>
      <c r="CX82" s="194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9"/>
      <c r="DK82" s="194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9"/>
      <c r="DX82" s="196">
        <f t="shared" si="12"/>
        <v>216100</v>
      </c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8"/>
      <c r="EK82" s="196">
        <f t="shared" si="13"/>
        <v>504600</v>
      </c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9"/>
      <c r="EX82" s="194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208"/>
    </row>
    <row r="83" spans="1:166" ht="12.75" customHeight="1">
      <c r="A83" s="266" t="s">
        <v>206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7"/>
      <c r="AH83" s="27"/>
      <c r="AI83" s="27"/>
      <c r="AJ83" s="27"/>
      <c r="AK83" s="180"/>
      <c r="AL83" s="181"/>
      <c r="AM83" s="181"/>
      <c r="AN83" s="181"/>
      <c r="AO83" s="181"/>
      <c r="AP83" s="182"/>
      <c r="AQ83" s="66" t="s">
        <v>192</v>
      </c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8"/>
      <c r="BC83" s="190">
        <v>0</v>
      </c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41"/>
      <c r="BS83" s="36"/>
      <c r="BT83" s="36"/>
      <c r="BU83" s="190">
        <v>0</v>
      </c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3"/>
      <c r="CH83" s="187">
        <v>0</v>
      </c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9"/>
      <c r="CX83" s="194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9"/>
      <c r="DK83" s="194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9"/>
      <c r="DX83" s="187">
        <f>CH83</f>
        <v>0</v>
      </c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9"/>
      <c r="EK83" s="187">
        <f>BC83-CH83</f>
        <v>0</v>
      </c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3"/>
      <c r="EX83" s="194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208"/>
    </row>
    <row r="84" spans="1:166" ht="42" customHeight="1">
      <c r="A84" s="266" t="s">
        <v>207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19"/>
      <c r="AH84" s="19"/>
      <c r="AI84" s="19"/>
      <c r="AJ84" s="19"/>
      <c r="AK84" s="59"/>
      <c r="AL84" s="60"/>
      <c r="AM84" s="60"/>
      <c r="AN84" s="60"/>
      <c r="AO84" s="60"/>
      <c r="AP84" s="61"/>
      <c r="AQ84" s="66" t="s">
        <v>193</v>
      </c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8"/>
      <c r="BC84" s="190">
        <v>720700</v>
      </c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41"/>
      <c r="BS84" s="36"/>
      <c r="BT84" s="36"/>
      <c r="BU84" s="190">
        <f>BC84</f>
        <v>720700</v>
      </c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3"/>
      <c r="CH84" s="187">
        <v>216100</v>
      </c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9"/>
      <c r="CX84" s="190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3"/>
      <c r="DK84" s="190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3"/>
      <c r="DX84" s="187">
        <f>CH84</f>
        <v>216100</v>
      </c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8"/>
      <c r="EJ84" s="189"/>
      <c r="EK84" s="187">
        <f t="shared" si="13"/>
        <v>504600</v>
      </c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3"/>
      <c r="EX84" s="190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2"/>
    </row>
    <row r="85" spans="1:166" ht="13.5" customHeight="1">
      <c r="A85" s="206" t="s">
        <v>132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8"/>
      <c r="AH85" s="28"/>
      <c r="AI85" s="28"/>
      <c r="AJ85" s="28"/>
      <c r="AK85" s="289"/>
      <c r="AL85" s="289"/>
      <c r="AM85" s="289"/>
      <c r="AN85" s="289"/>
      <c r="AO85" s="289"/>
      <c r="AP85" s="289"/>
      <c r="AQ85" s="287" t="s">
        <v>194</v>
      </c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194">
        <v>1000</v>
      </c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9"/>
      <c r="BR85" s="34"/>
      <c r="BS85" s="34"/>
      <c r="BT85" s="34"/>
      <c r="BU85" s="194">
        <v>1000</v>
      </c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9"/>
      <c r="CH85" s="196">
        <f>CH86</f>
        <v>1000</v>
      </c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8"/>
      <c r="CX85" s="216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8"/>
      <c r="DK85" s="216"/>
      <c r="DL85" s="217"/>
      <c r="DM85" s="217"/>
      <c r="DN85" s="217"/>
      <c r="DO85" s="217"/>
      <c r="DP85" s="217"/>
      <c r="DQ85" s="217"/>
      <c r="DR85" s="217"/>
      <c r="DS85" s="217"/>
      <c r="DT85" s="217"/>
      <c r="DU85" s="217"/>
      <c r="DV85" s="217"/>
      <c r="DW85" s="218"/>
      <c r="DX85" s="270">
        <f>CH85</f>
        <v>1000</v>
      </c>
      <c r="DY85" s="271"/>
      <c r="DZ85" s="271"/>
      <c r="EA85" s="271"/>
      <c r="EB85" s="271"/>
      <c r="EC85" s="271"/>
      <c r="ED85" s="271"/>
      <c r="EE85" s="271"/>
      <c r="EF85" s="271"/>
      <c r="EG85" s="271"/>
      <c r="EH85" s="271"/>
      <c r="EI85" s="271"/>
      <c r="EJ85" s="272"/>
      <c r="EK85" s="270">
        <f t="shared" si="13"/>
        <v>0</v>
      </c>
      <c r="EL85" s="271"/>
      <c r="EM85" s="271"/>
      <c r="EN85" s="271"/>
      <c r="EO85" s="271"/>
      <c r="EP85" s="271"/>
      <c r="EQ85" s="271"/>
      <c r="ER85" s="271"/>
      <c r="ES85" s="271"/>
      <c r="ET85" s="271"/>
      <c r="EU85" s="271"/>
      <c r="EV85" s="271"/>
      <c r="EW85" s="272"/>
      <c r="EX85" s="273"/>
      <c r="EY85" s="274"/>
      <c r="EZ85" s="274"/>
      <c r="FA85" s="274"/>
      <c r="FB85" s="274"/>
      <c r="FC85" s="274"/>
      <c r="FD85" s="274"/>
      <c r="FE85" s="274"/>
      <c r="FF85" s="274"/>
      <c r="FG85" s="274"/>
      <c r="FH85" s="274"/>
      <c r="FI85" s="274"/>
      <c r="FJ85" s="275"/>
    </row>
    <row r="86" spans="1:166" ht="13.5" customHeight="1">
      <c r="A86" s="288" t="s">
        <v>208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7"/>
      <c r="AH86" s="7"/>
      <c r="AI86" s="7"/>
      <c r="AJ86" s="7"/>
      <c r="AK86" s="79"/>
      <c r="AL86" s="79"/>
      <c r="AM86" s="79"/>
      <c r="AN86" s="79"/>
      <c r="AO86" s="79"/>
      <c r="AP86" s="79"/>
      <c r="AQ86" s="80" t="s">
        <v>195</v>
      </c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190">
        <v>1000</v>
      </c>
      <c r="BD86" s="191"/>
      <c r="BE86" s="191"/>
      <c r="BF86" s="191"/>
      <c r="BG86" s="191"/>
      <c r="BH86" s="191"/>
      <c r="BI86" s="191"/>
      <c r="BJ86" s="191"/>
      <c r="BK86" s="191"/>
      <c r="BL86" s="191"/>
      <c r="BM86" s="191"/>
      <c r="BN86" s="191"/>
      <c r="BO86" s="191"/>
      <c r="BP86" s="191"/>
      <c r="BQ86" s="193"/>
      <c r="BR86" s="31"/>
      <c r="BS86" s="31"/>
      <c r="BT86" s="31"/>
      <c r="BU86" s="190">
        <v>1000</v>
      </c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3"/>
      <c r="CH86" s="187">
        <v>1000</v>
      </c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9"/>
      <c r="CX86" s="190"/>
      <c r="CY86" s="191"/>
      <c r="CZ86" s="191"/>
      <c r="DA86" s="191"/>
      <c r="DB86" s="191"/>
      <c r="DC86" s="191"/>
      <c r="DD86" s="191"/>
      <c r="DE86" s="191"/>
      <c r="DF86" s="191"/>
      <c r="DG86" s="191"/>
      <c r="DH86" s="191"/>
      <c r="DI86" s="191"/>
      <c r="DJ86" s="193"/>
      <c r="DK86" s="190"/>
      <c r="DL86" s="191"/>
      <c r="DM86" s="191"/>
      <c r="DN86" s="191"/>
      <c r="DO86" s="191"/>
      <c r="DP86" s="191"/>
      <c r="DQ86" s="191"/>
      <c r="DR86" s="191"/>
      <c r="DS86" s="191"/>
      <c r="DT86" s="191"/>
      <c r="DU86" s="191"/>
      <c r="DV86" s="191"/>
      <c r="DW86" s="193"/>
      <c r="DX86" s="187">
        <f>CH86</f>
        <v>1000</v>
      </c>
      <c r="DY86" s="188"/>
      <c r="DZ86" s="188"/>
      <c r="EA86" s="188"/>
      <c r="EB86" s="188"/>
      <c r="EC86" s="188"/>
      <c r="ED86" s="188"/>
      <c r="EE86" s="188"/>
      <c r="EF86" s="188"/>
      <c r="EG86" s="188"/>
      <c r="EH86" s="188"/>
      <c r="EI86" s="188"/>
      <c r="EJ86" s="189"/>
      <c r="EK86" s="196">
        <f t="shared" si="13"/>
        <v>0</v>
      </c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8"/>
      <c r="EX86" s="190"/>
      <c r="EY86" s="191"/>
      <c r="EZ86" s="191"/>
      <c r="FA86" s="191"/>
      <c r="FB86" s="191"/>
      <c r="FC86" s="191"/>
      <c r="FD86" s="191"/>
      <c r="FE86" s="191"/>
      <c r="FF86" s="191"/>
      <c r="FG86" s="191"/>
      <c r="FH86" s="191"/>
      <c r="FI86" s="191"/>
      <c r="FJ86" s="192"/>
    </row>
    <row r="87" spans="1:166" ht="15" customHeight="1" thickBot="1">
      <c r="A87" s="264" t="s">
        <v>63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5"/>
      <c r="AK87" s="267" t="s">
        <v>34</v>
      </c>
      <c r="AL87" s="268"/>
      <c r="AM87" s="268"/>
      <c r="AN87" s="268"/>
      <c r="AO87" s="268"/>
      <c r="AP87" s="269"/>
      <c r="AQ87" s="219" t="s">
        <v>41</v>
      </c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1"/>
      <c r="BC87" s="222">
        <v>-1189600</v>
      </c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4"/>
      <c r="BU87" s="279" t="s">
        <v>41</v>
      </c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1"/>
      <c r="CH87" s="222">
        <v>482464.24</v>
      </c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4"/>
      <c r="CX87" s="276"/>
      <c r="CY87" s="277"/>
      <c r="CZ87" s="277"/>
      <c r="DA87" s="277"/>
      <c r="DB87" s="277"/>
      <c r="DC87" s="277"/>
      <c r="DD87" s="277"/>
      <c r="DE87" s="277"/>
      <c r="DF87" s="277"/>
      <c r="DG87" s="277"/>
      <c r="DH87" s="277"/>
      <c r="DI87" s="277"/>
      <c r="DJ87" s="278"/>
      <c r="DK87" s="276"/>
      <c r="DL87" s="277"/>
      <c r="DM87" s="277"/>
      <c r="DN87" s="277"/>
      <c r="DO87" s="277"/>
      <c r="DP87" s="277"/>
      <c r="DQ87" s="277"/>
      <c r="DR87" s="277"/>
      <c r="DS87" s="277"/>
      <c r="DT87" s="277"/>
      <c r="DU87" s="277"/>
      <c r="DV87" s="277"/>
      <c r="DW87" s="278"/>
      <c r="DX87" s="222">
        <f>CH87</f>
        <v>482464.24</v>
      </c>
      <c r="DY87" s="277"/>
      <c r="DZ87" s="277"/>
      <c r="EA87" s="277"/>
      <c r="EB87" s="277"/>
      <c r="EC87" s="277"/>
      <c r="ED87" s="277"/>
      <c r="EE87" s="277"/>
      <c r="EF87" s="277"/>
      <c r="EG87" s="277"/>
      <c r="EH87" s="277"/>
      <c r="EI87" s="277"/>
      <c r="EJ87" s="278"/>
      <c r="EK87" s="276" t="s">
        <v>41</v>
      </c>
      <c r="EL87" s="277"/>
      <c r="EM87" s="277"/>
      <c r="EN87" s="277"/>
      <c r="EO87" s="277"/>
      <c r="EP87" s="277"/>
      <c r="EQ87" s="277"/>
      <c r="ER87" s="277"/>
      <c r="ES87" s="277"/>
      <c r="ET87" s="277"/>
      <c r="EU87" s="277"/>
      <c r="EV87" s="277"/>
      <c r="EW87" s="278"/>
      <c r="EX87" s="279" t="s">
        <v>41</v>
      </c>
      <c r="EY87" s="280"/>
      <c r="EZ87" s="280"/>
      <c r="FA87" s="280"/>
      <c r="FB87" s="280"/>
      <c r="FC87" s="280"/>
      <c r="FD87" s="280"/>
      <c r="FE87" s="280"/>
      <c r="FF87" s="280"/>
      <c r="FG87" s="280"/>
      <c r="FH87" s="280"/>
      <c r="FI87" s="280"/>
      <c r="FJ87" s="282"/>
    </row>
    <row r="88" spans="1:166" ht="1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12"/>
      <c r="AL88" s="12"/>
      <c r="AM88" s="12"/>
      <c r="AN88" s="12"/>
      <c r="AO88" s="12"/>
      <c r="AP88" s="12"/>
      <c r="AQ88" s="292" t="s">
        <v>238</v>
      </c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  <c r="EO88" s="292"/>
      <c r="EP88" s="292"/>
      <c r="EQ88" s="292"/>
      <c r="ER88" s="292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2"/>
      <c r="FI88" s="292"/>
      <c r="FJ88" s="292"/>
    </row>
    <row r="89" spans="43:166" ht="16.5" customHeight="1">
      <c r="AQ89" s="291"/>
      <c r="AR89" s="291"/>
      <c r="AS89" s="291"/>
      <c r="AT89" s="291"/>
      <c r="AU89" s="291"/>
      <c r="AV89" s="291"/>
      <c r="AW89" s="291"/>
      <c r="AX89" s="291"/>
      <c r="AY89" s="291"/>
      <c r="AZ89" s="291"/>
      <c r="BA89" s="291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</row>
    <row r="90" spans="54:132" ht="10.5" customHeight="1">
      <c r="BB90" s="285" t="s">
        <v>217</v>
      </c>
      <c r="BC90" s="285"/>
      <c r="BD90" s="285"/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5"/>
      <c r="CG90" s="285"/>
      <c r="CH90" s="285"/>
      <c r="CI90" s="285"/>
      <c r="CJ90" s="285"/>
      <c r="CK90" s="285"/>
      <c r="CL90" s="285"/>
      <c r="CM90" s="285"/>
      <c r="CN90" s="285"/>
      <c r="CO90" s="285"/>
      <c r="CP90" s="285"/>
      <c r="CQ90" s="285"/>
      <c r="CR90" s="285"/>
      <c r="CS90" s="285"/>
      <c r="CT90" s="285"/>
      <c r="CU90" s="285"/>
      <c r="CV90" s="285"/>
      <c r="CW90" s="285"/>
      <c r="CX90" s="285"/>
      <c r="CY90" s="285"/>
      <c r="CZ90" s="285"/>
      <c r="DA90" s="285"/>
      <c r="DB90" s="285"/>
      <c r="DC90" s="285"/>
      <c r="DD90" s="285"/>
      <c r="DE90" s="285"/>
      <c r="DF90" s="285"/>
      <c r="DG90" s="285"/>
      <c r="DH90" s="285"/>
      <c r="DI90" s="285"/>
      <c r="DJ90" s="285"/>
      <c r="DK90" s="285"/>
      <c r="DL90" s="285"/>
      <c r="DM90" s="285"/>
      <c r="DN90" s="285"/>
      <c r="DO90" s="285"/>
      <c r="DP90" s="285"/>
      <c r="DQ90" s="285"/>
      <c r="DR90" s="285"/>
      <c r="DS90" s="285"/>
      <c r="DT90" s="285"/>
      <c r="DU90" s="285"/>
      <c r="DV90" s="285"/>
      <c r="DW90" s="285"/>
      <c r="DX90" s="285"/>
      <c r="DY90" s="285"/>
      <c r="DZ90" s="285"/>
      <c r="EA90" s="285"/>
      <c r="EB90" s="285"/>
    </row>
  </sheetData>
  <sheetProtection/>
  <mergeCells count="924">
    <mergeCell ref="EK80:EW80"/>
    <mergeCell ref="EX80:FJ80"/>
    <mergeCell ref="BU81:CG81"/>
    <mergeCell ref="CH81:CW81"/>
    <mergeCell ref="CX81:DF81"/>
    <mergeCell ref="DK81:DQ81"/>
    <mergeCell ref="DX81:EJ81"/>
    <mergeCell ref="EK81:EW81"/>
    <mergeCell ref="BC80:BP80"/>
    <mergeCell ref="BU80:CG80"/>
    <mergeCell ref="CH80:CW80"/>
    <mergeCell ref="CX80:DF80"/>
    <mergeCell ref="DK80:DQ80"/>
    <mergeCell ref="DX80:EJ80"/>
    <mergeCell ref="CH7:CW7"/>
    <mergeCell ref="AK59:AP59"/>
    <mergeCell ref="DK33:DW33"/>
    <mergeCell ref="DX33:EJ33"/>
    <mergeCell ref="EK33:EW33"/>
    <mergeCell ref="DX51:EJ51"/>
    <mergeCell ref="AQ51:BB51"/>
    <mergeCell ref="BC51:BP51"/>
    <mergeCell ref="BU51:CG51"/>
    <mergeCell ref="CH51:CW51"/>
    <mergeCell ref="DX65:EJ65"/>
    <mergeCell ref="EX63:FJ63"/>
    <mergeCell ref="EX61:FJ61"/>
    <mergeCell ref="A11:AF11"/>
    <mergeCell ref="AQ89:BA89"/>
    <mergeCell ref="AQ88:FJ88"/>
    <mergeCell ref="CX51:DF51"/>
    <mergeCell ref="A80:AF80"/>
    <mergeCell ref="AK80:AP80"/>
    <mergeCell ref="AQ80:BB80"/>
    <mergeCell ref="DX59:EJ59"/>
    <mergeCell ref="CH60:CW60"/>
    <mergeCell ref="EK59:EW59"/>
    <mergeCell ref="EX59:FJ59"/>
    <mergeCell ref="DX60:EJ60"/>
    <mergeCell ref="CX59:DJ59"/>
    <mergeCell ref="BU83:CG83"/>
    <mergeCell ref="DX32:EJ32"/>
    <mergeCell ref="EK32:EW32"/>
    <mergeCell ref="EK31:EW31"/>
    <mergeCell ref="DX30:EJ30"/>
    <mergeCell ref="CH35:CW35"/>
    <mergeCell ref="BU33:CG33"/>
    <mergeCell ref="CH49:CW49"/>
    <mergeCell ref="CX49:DJ49"/>
    <mergeCell ref="DK51:DQ51"/>
    <mergeCell ref="DK64:DW64"/>
    <mergeCell ref="EK36:EW36"/>
    <mergeCell ref="EX47:FJ47"/>
    <mergeCell ref="DX55:EJ55"/>
    <mergeCell ref="EX29:FJ29"/>
    <mergeCell ref="EX30:FJ30"/>
    <mergeCell ref="EK51:EW51"/>
    <mergeCell ref="EX51:FJ51"/>
    <mergeCell ref="DX35:EJ35"/>
    <mergeCell ref="EX32:FJ32"/>
    <mergeCell ref="EK46:EW46"/>
    <mergeCell ref="EX27:FJ27"/>
    <mergeCell ref="EK25:EW25"/>
    <mergeCell ref="DX26:EJ26"/>
    <mergeCell ref="EX31:FJ31"/>
    <mergeCell ref="DX28:EJ28"/>
    <mergeCell ref="EX26:FJ26"/>
    <mergeCell ref="EK26:EW26"/>
    <mergeCell ref="DX34:EJ34"/>
    <mergeCell ref="EX25:FJ25"/>
    <mergeCell ref="AQ33:BB33"/>
    <mergeCell ref="CH33:CW33"/>
    <mergeCell ref="BC33:BQ33"/>
    <mergeCell ref="DX31:EJ31"/>
    <mergeCell ref="CH29:CW29"/>
    <mergeCell ref="DK30:DW30"/>
    <mergeCell ref="CX32:DJ32"/>
    <mergeCell ref="DX29:EJ29"/>
    <mergeCell ref="DK29:DW29"/>
    <mergeCell ref="DK31:DW31"/>
    <mergeCell ref="BR35:CG35"/>
    <mergeCell ref="CH30:CW30"/>
    <mergeCell ref="CX33:DJ33"/>
    <mergeCell ref="CX40:DJ40"/>
    <mergeCell ref="CH43:CW43"/>
    <mergeCell ref="CH42:CW42"/>
    <mergeCell ref="BU30:CG30"/>
    <mergeCell ref="CX43:DJ43"/>
    <mergeCell ref="CH31:CW31"/>
    <mergeCell ref="BU34:CG34"/>
    <mergeCell ref="DK47:DW47"/>
    <mergeCell ref="CX58:DJ58"/>
    <mergeCell ref="DK49:DW49"/>
    <mergeCell ref="CX35:DJ35"/>
    <mergeCell ref="CX46:DJ46"/>
    <mergeCell ref="DK39:DQ39"/>
    <mergeCell ref="DK65:DW65"/>
    <mergeCell ref="DK66:DW66"/>
    <mergeCell ref="DK46:DW46"/>
    <mergeCell ref="CX65:DJ65"/>
    <mergeCell ref="DX58:EJ58"/>
    <mergeCell ref="DX62:EJ62"/>
    <mergeCell ref="DX61:EJ61"/>
    <mergeCell ref="DX63:EJ63"/>
    <mergeCell ref="DK61:DW61"/>
    <mergeCell ref="DK58:DW58"/>
    <mergeCell ref="DK63:DW63"/>
    <mergeCell ref="BU76:CG76"/>
    <mergeCell ref="CX56:DJ56"/>
    <mergeCell ref="BU56:CG56"/>
    <mergeCell ref="BU55:CG55"/>
    <mergeCell ref="CX71:DJ71"/>
    <mergeCell ref="CX62:DJ62"/>
    <mergeCell ref="CH64:CW64"/>
    <mergeCell ref="CX64:DJ64"/>
    <mergeCell ref="DK69:DW69"/>
    <mergeCell ref="BU72:CG72"/>
    <mergeCell ref="CH72:CW72"/>
    <mergeCell ref="CX66:DJ66"/>
    <mergeCell ref="BU73:CG73"/>
    <mergeCell ref="CH73:CW73"/>
    <mergeCell ref="CX73:DJ73"/>
    <mergeCell ref="CX70:DJ70"/>
    <mergeCell ref="CX72:DJ72"/>
    <mergeCell ref="CH71:CW71"/>
    <mergeCell ref="CH69:CW69"/>
    <mergeCell ref="CX69:DJ69"/>
    <mergeCell ref="BR69:CG69"/>
    <mergeCell ref="AQ45:BB45"/>
    <mergeCell ref="AK43:AP43"/>
    <mergeCell ref="A42:AF42"/>
    <mergeCell ref="BC43:BQ43"/>
    <mergeCell ref="AQ43:BB43"/>
    <mergeCell ref="AK46:AP46"/>
    <mergeCell ref="AK42:AP42"/>
    <mergeCell ref="BC42:BQ42"/>
    <mergeCell ref="A67:AF67"/>
    <mergeCell ref="AK62:AP62"/>
    <mergeCell ref="AK64:AP64"/>
    <mergeCell ref="A64:AE64"/>
    <mergeCell ref="A66:AF66"/>
    <mergeCell ref="A65:AF65"/>
    <mergeCell ref="AK66:AP66"/>
    <mergeCell ref="A70:AF70"/>
    <mergeCell ref="AQ76:BB76"/>
    <mergeCell ref="BC77:BQ77"/>
    <mergeCell ref="A77:AF77"/>
    <mergeCell ref="AK77:AP77"/>
    <mergeCell ref="A75:AF75"/>
    <mergeCell ref="AK75:AP75"/>
    <mergeCell ref="AQ75:BB75"/>
    <mergeCell ref="A76:AF76"/>
    <mergeCell ref="BC76:BQ76"/>
    <mergeCell ref="BC83:BQ83"/>
    <mergeCell ref="AK78:AP78"/>
    <mergeCell ref="AQ79:BB79"/>
    <mergeCell ref="BC79:BQ79"/>
    <mergeCell ref="A74:AF74"/>
    <mergeCell ref="AQ81:BB81"/>
    <mergeCell ref="BC81:BP81"/>
    <mergeCell ref="AK81:AP81"/>
    <mergeCell ref="A81:AF81"/>
    <mergeCell ref="AK76:AP76"/>
    <mergeCell ref="AQ77:BB77"/>
    <mergeCell ref="AK82:AP82"/>
    <mergeCell ref="A79:AF79"/>
    <mergeCell ref="A78:AF78"/>
    <mergeCell ref="AQ82:BB82"/>
    <mergeCell ref="AK79:AP79"/>
    <mergeCell ref="BU86:CG86"/>
    <mergeCell ref="BC86:BQ86"/>
    <mergeCell ref="AQ85:BB85"/>
    <mergeCell ref="CH85:CW85"/>
    <mergeCell ref="BU85:CG85"/>
    <mergeCell ref="A85:AF85"/>
    <mergeCell ref="A86:AF86"/>
    <mergeCell ref="AK86:AP86"/>
    <mergeCell ref="AQ86:BB86"/>
    <mergeCell ref="AK85:AP85"/>
    <mergeCell ref="A55:AF55"/>
    <mergeCell ref="AK47:AP47"/>
    <mergeCell ref="A43:AF43"/>
    <mergeCell ref="A53:AF53"/>
    <mergeCell ref="AK58:AP58"/>
    <mergeCell ref="A50:AF50"/>
    <mergeCell ref="A46:AE46"/>
    <mergeCell ref="AK57:AP57"/>
    <mergeCell ref="AK51:AP51"/>
    <mergeCell ref="A51:AF51"/>
    <mergeCell ref="AQ47:BB47"/>
    <mergeCell ref="EK30:EW30"/>
    <mergeCell ref="CX29:DJ29"/>
    <mergeCell ref="BC47:BQ47"/>
    <mergeCell ref="BU82:CG82"/>
    <mergeCell ref="CH86:CW86"/>
    <mergeCell ref="BC85:BQ85"/>
    <mergeCell ref="BU84:CG84"/>
    <mergeCell ref="BC82:BQ82"/>
    <mergeCell ref="BC84:BQ84"/>
    <mergeCell ref="BB90:EB90"/>
    <mergeCell ref="BU37:CG37"/>
    <mergeCell ref="CH37:CW37"/>
    <mergeCell ref="BU64:CG64"/>
    <mergeCell ref="BU65:CG65"/>
    <mergeCell ref="CH76:CW76"/>
    <mergeCell ref="CH75:CW75"/>
    <mergeCell ref="BU78:CG78"/>
    <mergeCell ref="CH78:CW78"/>
    <mergeCell ref="CH82:CW82"/>
    <mergeCell ref="A41:AE41"/>
    <mergeCell ref="AK35:AP35"/>
    <mergeCell ref="A45:AF45"/>
    <mergeCell ref="A38:AF38"/>
    <mergeCell ref="A39:AF39"/>
    <mergeCell ref="AK38:AP38"/>
    <mergeCell ref="AK39:AP39"/>
    <mergeCell ref="AK41:AP41"/>
    <mergeCell ref="A36:AF36"/>
    <mergeCell ref="AK36:AP36"/>
    <mergeCell ref="AK33:AP33"/>
    <mergeCell ref="A33:AF33"/>
    <mergeCell ref="A37:AF37"/>
    <mergeCell ref="AK31:AP31"/>
    <mergeCell ref="A32:AE32"/>
    <mergeCell ref="AK37:AP37"/>
    <mergeCell ref="A31:AJ31"/>
    <mergeCell ref="AK32:AP32"/>
    <mergeCell ref="A35:AF35"/>
    <mergeCell ref="DK71:DW71"/>
    <mergeCell ref="DK72:DW72"/>
    <mergeCell ref="EK72:EW72"/>
    <mergeCell ref="DX70:EJ70"/>
    <mergeCell ref="DX67:EJ67"/>
    <mergeCell ref="EK71:EW71"/>
    <mergeCell ref="DX68:EJ68"/>
    <mergeCell ref="DK68:DW68"/>
    <mergeCell ref="DK70:DW70"/>
    <mergeCell ref="DX72:EJ72"/>
    <mergeCell ref="EK84:EW84"/>
    <mergeCell ref="EX86:FJ86"/>
    <mergeCell ref="DX64:EJ64"/>
    <mergeCell ref="EK70:EW70"/>
    <mergeCell ref="EK66:EW66"/>
    <mergeCell ref="EX65:FJ65"/>
    <mergeCell ref="EX66:FJ66"/>
    <mergeCell ref="EX69:FJ69"/>
    <mergeCell ref="EX81:FJ81"/>
    <mergeCell ref="EX79:FJ79"/>
    <mergeCell ref="EK87:EW87"/>
    <mergeCell ref="DX87:EJ87"/>
    <mergeCell ref="DK87:DW87"/>
    <mergeCell ref="BU87:CG87"/>
    <mergeCell ref="EX87:FJ87"/>
    <mergeCell ref="CX87:DJ87"/>
    <mergeCell ref="CH87:CW87"/>
    <mergeCell ref="EK86:EW86"/>
    <mergeCell ref="EX84:FJ84"/>
    <mergeCell ref="EK85:EW85"/>
    <mergeCell ref="AQ71:BB71"/>
    <mergeCell ref="AQ64:BB64"/>
    <mergeCell ref="DK85:DW85"/>
    <mergeCell ref="DX85:EJ85"/>
    <mergeCell ref="EX85:FJ85"/>
    <mergeCell ref="EX78:FJ78"/>
    <mergeCell ref="EX83:FJ83"/>
    <mergeCell ref="DX83:EJ83"/>
    <mergeCell ref="CX84:DJ84"/>
    <mergeCell ref="DX56:EJ56"/>
    <mergeCell ref="BU53:CG53"/>
    <mergeCell ref="DK76:DW76"/>
    <mergeCell ref="EK75:EW75"/>
    <mergeCell ref="EK77:EW77"/>
    <mergeCell ref="DX53:EJ53"/>
    <mergeCell ref="CH74:CW74"/>
    <mergeCell ref="BU75:CG75"/>
    <mergeCell ref="A56:AF56"/>
    <mergeCell ref="DX75:EJ75"/>
    <mergeCell ref="EK76:EW76"/>
    <mergeCell ref="EK57:EW57"/>
    <mergeCell ref="EK68:EW68"/>
    <mergeCell ref="CX86:DJ86"/>
    <mergeCell ref="AK74:AP74"/>
    <mergeCell ref="AK63:AP63"/>
    <mergeCell ref="AQ63:BB63"/>
    <mergeCell ref="AK65:AP65"/>
    <mergeCell ref="A87:AJ87"/>
    <mergeCell ref="DX76:EJ76"/>
    <mergeCell ref="AQ78:BB78"/>
    <mergeCell ref="AK84:AP84"/>
    <mergeCell ref="A82:AF82"/>
    <mergeCell ref="A84:AF84"/>
    <mergeCell ref="AQ83:BB83"/>
    <mergeCell ref="A83:AF83"/>
    <mergeCell ref="AK83:AP83"/>
    <mergeCell ref="AK87:AP87"/>
    <mergeCell ref="AK11:AP11"/>
    <mergeCell ref="AK14:AP14"/>
    <mergeCell ref="A27:AF27"/>
    <mergeCell ref="AK49:AP49"/>
    <mergeCell ref="AK27:AP27"/>
    <mergeCell ref="AK26:AP26"/>
    <mergeCell ref="A49:AJ49"/>
    <mergeCell ref="A29:AF29"/>
    <mergeCell ref="AK12:AP12"/>
    <mergeCell ref="A40:AF40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DX14:EJ14"/>
    <mergeCell ref="AQ20:BB20"/>
    <mergeCell ref="AQ12:BB12"/>
    <mergeCell ref="BU16:CG16"/>
    <mergeCell ref="BU15:CG15"/>
    <mergeCell ref="BU13:CG13"/>
    <mergeCell ref="BU12:CG12"/>
    <mergeCell ref="BU17:CG17"/>
    <mergeCell ref="BU20:CG20"/>
    <mergeCell ref="BC12:BQ12"/>
    <mergeCell ref="BC13:BQ13"/>
    <mergeCell ref="AQ18:BB18"/>
    <mergeCell ref="A14:AJ14"/>
    <mergeCell ref="A18:AF18"/>
    <mergeCell ref="A13:AF13"/>
    <mergeCell ref="A16:AF16"/>
    <mergeCell ref="A17:AF17"/>
    <mergeCell ref="A15:AJ15"/>
    <mergeCell ref="AK19:AP19"/>
    <mergeCell ref="AK16:AP16"/>
    <mergeCell ref="CH15:CW15"/>
    <mergeCell ref="CH16:CW16"/>
    <mergeCell ref="BC19:BQ19"/>
    <mergeCell ref="AK18:AP18"/>
    <mergeCell ref="BU18:CG18"/>
    <mergeCell ref="CH18:CW18"/>
    <mergeCell ref="AQ15:BB15"/>
    <mergeCell ref="AK15:AP15"/>
    <mergeCell ref="DK17:DW17"/>
    <mergeCell ref="CX19:DJ19"/>
    <mergeCell ref="DK19:DW19"/>
    <mergeCell ref="DK16:DW16"/>
    <mergeCell ref="AQ14:BB14"/>
    <mergeCell ref="BU14:CG14"/>
    <mergeCell ref="DK14:DW14"/>
    <mergeCell ref="DK15:DW15"/>
    <mergeCell ref="CH14:CW14"/>
    <mergeCell ref="BC14:BT14"/>
    <mergeCell ref="EX23:FJ23"/>
    <mergeCell ref="EX24:FJ24"/>
    <mergeCell ref="EK20:EW20"/>
    <mergeCell ref="DX18:EJ18"/>
    <mergeCell ref="EK19:EW19"/>
    <mergeCell ref="EX18:FJ18"/>
    <mergeCell ref="EX21:FJ21"/>
    <mergeCell ref="EX22:FJ22"/>
    <mergeCell ref="DX21:EJ21"/>
    <mergeCell ref="EK21:EW21"/>
    <mergeCell ref="EX49:FJ49"/>
    <mergeCell ref="EK60:EW60"/>
    <mergeCell ref="EX57:FJ57"/>
    <mergeCell ref="EK15:EW15"/>
    <mergeCell ref="CX17:DJ17"/>
    <mergeCell ref="EK17:EW17"/>
    <mergeCell ref="DX17:EJ17"/>
    <mergeCell ref="EX15:FJ15"/>
    <mergeCell ref="EX19:FJ19"/>
    <mergeCell ref="DX19:EJ19"/>
    <mergeCell ref="EK49:EW49"/>
    <mergeCell ref="EK56:EW56"/>
    <mergeCell ref="EK55:EW55"/>
    <mergeCell ref="EK53:EW53"/>
    <mergeCell ref="EK58:EW58"/>
    <mergeCell ref="EX67:FJ67"/>
    <mergeCell ref="EK67:EW67"/>
    <mergeCell ref="EK64:EW64"/>
    <mergeCell ref="EK61:EW61"/>
    <mergeCell ref="EX62:FJ62"/>
    <mergeCell ref="AK3:AP4"/>
    <mergeCell ref="BC11:BQ11"/>
    <mergeCell ref="AQ11:BB11"/>
    <mergeCell ref="AK8:AP8"/>
    <mergeCell ref="AK7:AP7"/>
    <mergeCell ref="EX58:FJ58"/>
    <mergeCell ref="BC18:BQ18"/>
    <mergeCell ref="BU6:CG6"/>
    <mergeCell ref="BC8:BT8"/>
    <mergeCell ref="BU7:CG7"/>
    <mergeCell ref="EX68:FJ68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AQ7:BB7"/>
    <mergeCell ref="BC9:BT9"/>
    <mergeCell ref="EX6:FJ6"/>
    <mergeCell ref="BC7:BT7"/>
    <mergeCell ref="EX7:FJ7"/>
    <mergeCell ref="EK7:EW7"/>
    <mergeCell ref="CX9:DJ9"/>
    <mergeCell ref="EK9:EW9"/>
    <mergeCell ref="EX9:FJ9"/>
    <mergeCell ref="DX7:EJ7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AK9:AP9"/>
    <mergeCell ref="AQ10:BB10"/>
    <mergeCell ref="BC10:BT10"/>
    <mergeCell ref="CX10:DJ10"/>
    <mergeCell ref="DK9:DW9"/>
    <mergeCell ref="DK11:DW11"/>
    <mergeCell ref="CX11:DJ11"/>
    <mergeCell ref="CH11:CW11"/>
    <mergeCell ref="CH9:CW9"/>
    <mergeCell ref="CH10:CW10"/>
    <mergeCell ref="DK10:DW10"/>
    <mergeCell ref="CH12:CW12"/>
    <mergeCell ref="EX12:FJ12"/>
    <mergeCell ref="EK10:EW10"/>
    <mergeCell ref="EX14:FJ14"/>
    <mergeCell ref="CX14:DJ14"/>
    <mergeCell ref="EX11:FJ11"/>
    <mergeCell ref="DX11:EJ11"/>
    <mergeCell ref="EK11:EW11"/>
    <mergeCell ref="DX13:EJ13"/>
    <mergeCell ref="EX10:FJ10"/>
    <mergeCell ref="EK14:EW14"/>
    <mergeCell ref="EK13:EW13"/>
    <mergeCell ref="DX20:EJ20"/>
    <mergeCell ref="DK12:DW12"/>
    <mergeCell ref="DK13:DW13"/>
    <mergeCell ref="DK18:DW18"/>
    <mergeCell ref="EX20:FJ20"/>
    <mergeCell ref="DX12:EJ12"/>
    <mergeCell ref="EK12:EW12"/>
    <mergeCell ref="DX16:EJ16"/>
    <mergeCell ref="EX13:FJ13"/>
    <mergeCell ref="EK16:EW16"/>
    <mergeCell ref="EK18:EW18"/>
    <mergeCell ref="CX16:DJ16"/>
    <mergeCell ref="EX17:FJ17"/>
    <mergeCell ref="EX16:FJ16"/>
    <mergeCell ref="CX18:DJ18"/>
    <mergeCell ref="DX15:EJ15"/>
    <mergeCell ref="CX15:DJ15"/>
    <mergeCell ref="CX12:DJ12"/>
    <mergeCell ref="CX13:DJ13"/>
    <mergeCell ref="A2:FJ2"/>
    <mergeCell ref="CH17:CW17"/>
    <mergeCell ref="BC16:BQ16"/>
    <mergeCell ref="AK17:AP17"/>
    <mergeCell ref="AQ16:BB16"/>
    <mergeCell ref="AK13:AP13"/>
    <mergeCell ref="AQ13:BB13"/>
    <mergeCell ref="A12:AF12"/>
    <mergeCell ref="EK23:EW23"/>
    <mergeCell ref="BC21:BQ21"/>
    <mergeCell ref="BC22:BT22"/>
    <mergeCell ref="BU21:CG21"/>
    <mergeCell ref="BU19:CG19"/>
    <mergeCell ref="CH19:CW19"/>
    <mergeCell ref="BU22:CG22"/>
    <mergeCell ref="DK22:DW22"/>
    <mergeCell ref="DX22:EJ22"/>
    <mergeCell ref="CH21:CW21"/>
    <mergeCell ref="CH22:CW22"/>
    <mergeCell ref="AQ17:BB17"/>
    <mergeCell ref="DK20:DW20"/>
    <mergeCell ref="CH20:CW20"/>
    <mergeCell ref="CX22:DJ22"/>
    <mergeCell ref="CX21:DJ21"/>
    <mergeCell ref="CX20:DJ20"/>
    <mergeCell ref="DK21:DW21"/>
    <mergeCell ref="AQ19:BB19"/>
    <mergeCell ref="BC20:BQ20"/>
    <mergeCell ref="EK24:EW24"/>
    <mergeCell ref="EK22:EW22"/>
    <mergeCell ref="BC24:BQ24"/>
    <mergeCell ref="AQ23:BB23"/>
    <mergeCell ref="CX24:DJ24"/>
    <mergeCell ref="DK24:DW24"/>
    <mergeCell ref="BC23:BQ23"/>
    <mergeCell ref="CH23:CW23"/>
    <mergeCell ref="CX23:DJ23"/>
    <mergeCell ref="AQ24:BB24"/>
    <mergeCell ref="A26:AF26"/>
    <mergeCell ref="AK25:AP25"/>
    <mergeCell ref="AK24:AP24"/>
    <mergeCell ref="A19:AF19"/>
    <mergeCell ref="A25:AJ25"/>
    <mergeCell ref="A20:AF20"/>
    <mergeCell ref="A21:AF21"/>
    <mergeCell ref="AK22:AP22"/>
    <mergeCell ref="AK20:AP20"/>
    <mergeCell ref="A24:AE24"/>
    <mergeCell ref="DX23:EJ23"/>
    <mergeCell ref="DX24:EJ24"/>
    <mergeCell ref="BU25:CG25"/>
    <mergeCell ref="CH25:CW25"/>
    <mergeCell ref="CX26:DJ26"/>
    <mergeCell ref="DK26:DW26"/>
    <mergeCell ref="CH24:CW24"/>
    <mergeCell ref="BU23:CG23"/>
    <mergeCell ref="DK23:DW23"/>
    <mergeCell ref="BU24:CG24"/>
    <mergeCell ref="DK27:DW27"/>
    <mergeCell ref="CX28:DJ28"/>
    <mergeCell ref="CH28:CW28"/>
    <mergeCell ref="DX27:EJ27"/>
    <mergeCell ref="BU26:CG26"/>
    <mergeCell ref="CH26:CW26"/>
    <mergeCell ref="DK28:DW28"/>
    <mergeCell ref="BU27:CG27"/>
    <mergeCell ref="CH27:CW27"/>
    <mergeCell ref="DX25:EJ25"/>
    <mergeCell ref="DK25:DW25"/>
    <mergeCell ref="CX25:DJ25"/>
    <mergeCell ref="EK27:EW27"/>
    <mergeCell ref="CX27:DJ27"/>
    <mergeCell ref="EX43:FJ43"/>
    <mergeCell ref="EX37:FJ37"/>
    <mergeCell ref="EX35:FJ35"/>
    <mergeCell ref="EX28:FJ28"/>
    <mergeCell ref="EK43:EW43"/>
    <mergeCell ref="EK29:EW29"/>
    <mergeCell ref="EX36:FJ36"/>
    <mergeCell ref="CX30:DJ30"/>
    <mergeCell ref="DX36:EJ36"/>
    <mergeCell ref="CX39:DJ39"/>
    <mergeCell ref="CX31:DJ31"/>
    <mergeCell ref="DK34:DQ34"/>
    <mergeCell ref="EX33:FJ33"/>
    <mergeCell ref="DK35:DW35"/>
    <mergeCell ref="CX37:DE37"/>
    <mergeCell ref="EX42:FJ42"/>
    <mergeCell ref="DX43:EJ43"/>
    <mergeCell ref="DK43:DW43"/>
    <mergeCell ref="DK32:DW32"/>
    <mergeCell ref="DK42:DW42"/>
    <mergeCell ref="DK36:DW36"/>
    <mergeCell ref="EK37:EW37"/>
    <mergeCell ref="DK40:DW40"/>
    <mergeCell ref="DX40:EJ40"/>
    <mergeCell ref="DX37:EJ37"/>
    <mergeCell ref="EK41:EW41"/>
    <mergeCell ref="DX41:EJ41"/>
    <mergeCell ref="DX38:EJ38"/>
    <mergeCell ref="DX39:EJ39"/>
    <mergeCell ref="CH41:CW41"/>
    <mergeCell ref="EK45:EW45"/>
    <mergeCell ref="CH39:CW39"/>
    <mergeCell ref="EK40:EW40"/>
    <mergeCell ref="DK45:DW45"/>
    <mergeCell ref="CX45:DJ45"/>
    <mergeCell ref="EK47:EW47"/>
    <mergeCell ref="DX46:EJ46"/>
    <mergeCell ref="DK55:DW55"/>
    <mergeCell ref="EX46:FJ46"/>
    <mergeCell ref="DX45:EJ45"/>
    <mergeCell ref="DX49:EJ49"/>
    <mergeCell ref="EK52:EW52"/>
    <mergeCell ref="EX45:FJ45"/>
    <mergeCell ref="DX47:EJ47"/>
    <mergeCell ref="EK50:EW50"/>
    <mergeCell ref="EX50:FJ50"/>
    <mergeCell ref="BU43:CG43"/>
    <mergeCell ref="CH56:CW56"/>
    <mergeCell ref="BU49:CG49"/>
    <mergeCell ref="CH55:CW55"/>
    <mergeCell ref="BU45:CG45"/>
    <mergeCell ref="CH45:CW45"/>
    <mergeCell ref="BU46:CG46"/>
    <mergeCell ref="BU47:CG47"/>
    <mergeCell ref="CH46:CW46"/>
    <mergeCell ref="AQ67:BB67"/>
    <mergeCell ref="AQ65:BB65"/>
    <mergeCell ref="AQ69:BB69"/>
    <mergeCell ref="BC64:BQ64"/>
    <mergeCell ref="BC71:BQ71"/>
    <mergeCell ref="BC66:BQ66"/>
    <mergeCell ref="CH67:CW67"/>
    <mergeCell ref="BC70:BQ70"/>
    <mergeCell ref="CH70:CW70"/>
    <mergeCell ref="BU70:CG70"/>
    <mergeCell ref="BR67:CG67"/>
    <mergeCell ref="CH65:CW65"/>
    <mergeCell ref="BC69:BQ69"/>
    <mergeCell ref="CH68:CW68"/>
    <mergeCell ref="BC65:BQ65"/>
    <mergeCell ref="CH77:CW77"/>
    <mergeCell ref="BC75:BQ75"/>
    <mergeCell ref="DK78:DW78"/>
    <mergeCell ref="BC78:BQ78"/>
    <mergeCell ref="BU77:CG77"/>
    <mergeCell ref="BU74:CG74"/>
    <mergeCell ref="CX77:DJ77"/>
    <mergeCell ref="CX75:DJ75"/>
    <mergeCell ref="AK45:AP45"/>
    <mergeCell ref="AQ87:BB87"/>
    <mergeCell ref="BC87:BT87"/>
    <mergeCell ref="AK70:AP70"/>
    <mergeCell ref="AQ74:BB74"/>
    <mergeCell ref="BC55:BQ55"/>
    <mergeCell ref="AQ66:BB66"/>
    <mergeCell ref="BC74:BQ74"/>
    <mergeCell ref="AQ68:BB68"/>
    <mergeCell ref="BC62:BQ62"/>
    <mergeCell ref="EX75:FJ75"/>
    <mergeCell ref="BB89:EB89"/>
    <mergeCell ref="AQ84:BB84"/>
    <mergeCell ref="CH84:CW84"/>
    <mergeCell ref="DX84:EJ84"/>
    <mergeCell ref="DK84:DW84"/>
    <mergeCell ref="DX86:EJ86"/>
    <mergeCell ref="DK86:DW86"/>
    <mergeCell ref="EX77:FJ77"/>
    <mergeCell ref="CX85:DJ85"/>
    <mergeCell ref="EX73:FJ73"/>
    <mergeCell ref="DK73:DW73"/>
    <mergeCell ref="CX78:DJ78"/>
    <mergeCell ref="EX76:FJ76"/>
    <mergeCell ref="DK75:DW75"/>
    <mergeCell ref="EK83:EW83"/>
    <mergeCell ref="EX82:FJ82"/>
    <mergeCell ref="DX73:EJ73"/>
    <mergeCell ref="DX82:EJ82"/>
    <mergeCell ref="DX74:EJ74"/>
    <mergeCell ref="CX67:DJ67"/>
    <mergeCell ref="BU32:CG32"/>
    <mergeCell ref="CH66:CW66"/>
    <mergeCell ref="BU66:CG66"/>
    <mergeCell ref="BU60:CG60"/>
    <mergeCell ref="CH61:CW61"/>
    <mergeCell ref="CH58:CW58"/>
    <mergeCell ref="CH32:CW32"/>
    <mergeCell ref="CH63:CW63"/>
    <mergeCell ref="CH59:CW59"/>
    <mergeCell ref="AK28:AP28"/>
    <mergeCell ref="AK29:AP29"/>
    <mergeCell ref="BU36:CG36"/>
    <mergeCell ref="BU41:CG41"/>
    <mergeCell ref="AQ40:BB40"/>
    <mergeCell ref="BC41:BQ41"/>
    <mergeCell ref="BU28:CG28"/>
    <mergeCell ref="AQ31:BB31"/>
    <mergeCell ref="AK40:AP40"/>
    <mergeCell ref="BU39:CG39"/>
    <mergeCell ref="AQ29:BB29"/>
    <mergeCell ref="BU31:CG31"/>
    <mergeCell ref="BU42:CG42"/>
    <mergeCell ref="BC30:BT30"/>
    <mergeCell ref="BC37:BQ37"/>
    <mergeCell ref="BC46:BQ46"/>
    <mergeCell ref="BU40:CG40"/>
    <mergeCell ref="AQ42:BB42"/>
    <mergeCell ref="BC45:BQ45"/>
    <mergeCell ref="AQ46:BB46"/>
    <mergeCell ref="A28:AF28"/>
    <mergeCell ref="A47:AJ47"/>
    <mergeCell ref="BC36:BQ36"/>
    <mergeCell ref="BC40:BQ40"/>
    <mergeCell ref="BC35:BQ35"/>
    <mergeCell ref="AQ37:BB37"/>
    <mergeCell ref="AQ38:BB38"/>
    <mergeCell ref="AQ39:BB39"/>
    <mergeCell ref="BC39:BP39"/>
    <mergeCell ref="AQ35:BB35"/>
    <mergeCell ref="AK56:AP56"/>
    <mergeCell ref="BU57:CG57"/>
    <mergeCell ref="AK55:AP55"/>
    <mergeCell ref="AQ58:BB58"/>
    <mergeCell ref="AQ56:BB56"/>
    <mergeCell ref="BC56:BQ56"/>
    <mergeCell ref="CH57:CW57"/>
    <mergeCell ref="CH62:CW62"/>
    <mergeCell ref="BU59:CG59"/>
    <mergeCell ref="BC57:BQ57"/>
    <mergeCell ref="BC58:BQ58"/>
    <mergeCell ref="A58:AF58"/>
    <mergeCell ref="AQ62:BB62"/>
    <mergeCell ref="A60:AF60"/>
    <mergeCell ref="A59:AF59"/>
    <mergeCell ref="A62:AE62"/>
    <mergeCell ref="CX63:DJ63"/>
    <mergeCell ref="AK60:AP60"/>
    <mergeCell ref="DK57:DW57"/>
    <mergeCell ref="A57:AF57"/>
    <mergeCell ref="DK67:DW67"/>
    <mergeCell ref="A73:AF73"/>
    <mergeCell ref="AK73:AP73"/>
    <mergeCell ref="A72:AF72"/>
    <mergeCell ref="AK72:AP72"/>
    <mergeCell ref="AQ72:BB72"/>
    <mergeCell ref="BC73:BQ73"/>
    <mergeCell ref="A68:AF68"/>
    <mergeCell ref="BU61:CG61"/>
    <mergeCell ref="BU63:CG63"/>
    <mergeCell ref="BC60:BQ60"/>
    <mergeCell ref="BU58:CG58"/>
    <mergeCell ref="BC63:BQ63"/>
    <mergeCell ref="AQ61:BB61"/>
    <mergeCell ref="AQ59:BB59"/>
    <mergeCell ref="BU62:CG62"/>
    <mergeCell ref="EX55:FJ55"/>
    <mergeCell ref="EX56:FJ56"/>
    <mergeCell ref="AQ55:BB55"/>
    <mergeCell ref="EX72:FJ72"/>
    <mergeCell ref="EX71:FJ71"/>
    <mergeCell ref="EX74:FJ74"/>
    <mergeCell ref="BC68:BQ68"/>
    <mergeCell ref="BR68:CG68"/>
    <mergeCell ref="BC72:BQ72"/>
    <mergeCell ref="AQ73:BB73"/>
    <mergeCell ref="EX70:FJ70"/>
    <mergeCell ref="DX71:EJ71"/>
    <mergeCell ref="EK73:EW73"/>
    <mergeCell ref="DX69:EJ69"/>
    <mergeCell ref="EX60:FJ60"/>
    <mergeCell ref="EK62:EW62"/>
    <mergeCell ref="EK69:EW69"/>
    <mergeCell ref="EK63:EW63"/>
    <mergeCell ref="EX64:FJ64"/>
    <mergeCell ref="EK65:EW65"/>
    <mergeCell ref="DK62:DW62"/>
    <mergeCell ref="CX60:DJ60"/>
    <mergeCell ref="DK60:DW60"/>
    <mergeCell ref="CX57:DJ57"/>
    <mergeCell ref="CX44:DE44"/>
    <mergeCell ref="DK44:DP44"/>
    <mergeCell ref="CX53:DJ53"/>
    <mergeCell ref="CX61:DJ61"/>
    <mergeCell ref="DK59:DW59"/>
    <mergeCell ref="CX47:DJ47"/>
    <mergeCell ref="A61:AE61"/>
    <mergeCell ref="AK61:AP61"/>
    <mergeCell ref="BC67:BQ67"/>
    <mergeCell ref="BU71:CG71"/>
    <mergeCell ref="A71:AF71"/>
    <mergeCell ref="AK71:AP71"/>
    <mergeCell ref="A69:AF69"/>
    <mergeCell ref="AK69:AP69"/>
    <mergeCell ref="A63:AE63"/>
    <mergeCell ref="AK67:AP67"/>
    <mergeCell ref="BC59:BQ59"/>
    <mergeCell ref="BC61:BQ61"/>
    <mergeCell ref="AQ60:BB60"/>
    <mergeCell ref="AK68:AP68"/>
    <mergeCell ref="AQ70:BB70"/>
    <mergeCell ref="AQ36:BB36"/>
    <mergeCell ref="BC52:BP52"/>
    <mergeCell ref="AK50:AP50"/>
    <mergeCell ref="AQ57:BB57"/>
    <mergeCell ref="AK53:AP53"/>
    <mergeCell ref="AQ27:BB27"/>
    <mergeCell ref="BU29:CG29"/>
    <mergeCell ref="AQ32:BB32"/>
    <mergeCell ref="BC32:BQ32"/>
    <mergeCell ref="BC34:BQ34"/>
    <mergeCell ref="BC27:BQ27"/>
    <mergeCell ref="BC31:BT31"/>
    <mergeCell ref="BC28:BQ28"/>
    <mergeCell ref="BC29:BQ29"/>
    <mergeCell ref="AQ28:BB28"/>
    <mergeCell ref="DX66:EJ66"/>
    <mergeCell ref="CX68:DJ68"/>
    <mergeCell ref="DX57:EJ57"/>
    <mergeCell ref="CX55:DJ55"/>
    <mergeCell ref="DK79:DW79"/>
    <mergeCell ref="CH83:CW83"/>
    <mergeCell ref="CX83:DJ83"/>
    <mergeCell ref="DK83:DW83"/>
    <mergeCell ref="DK74:DW74"/>
    <mergeCell ref="DK56:DW56"/>
    <mergeCell ref="EK74:EW74"/>
    <mergeCell ref="EK78:EW78"/>
    <mergeCell ref="DK77:DW77"/>
    <mergeCell ref="EK82:EW82"/>
    <mergeCell ref="CX74:DJ74"/>
    <mergeCell ref="DX77:EJ77"/>
    <mergeCell ref="DX78:EJ78"/>
    <mergeCell ref="CX82:DJ82"/>
    <mergeCell ref="DK82:DW82"/>
    <mergeCell ref="CX76:DJ76"/>
    <mergeCell ref="BU79:CG79"/>
    <mergeCell ref="CH79:CW79"/>
    <mergeCell ref="CX79:DJ79"/>
    <mergeCell ref="DX79:EJ79"/>
    <mergeCell ref="EK79:EW79"/>
    <mergeCell ref="AQ41:BB41"/>
    <mergeCell ref="DX44:EJ44"/>
    <mergeCell ref="EK44:EW44"/>
    <mergeCell ref="EK54:EW54"/>
    <mergeCell ref="DX54:EJ54"/>
    <mergeCell ref="CH34:CW34"/>
    <mergeCell ref="CX34:DF34"/>
    <mergeCell ref="EK35:EW35"/>
    <mergeCell ref="EK28:EW28"/>
    <mergeCell ref="A44:AF44"/>
    <mergeCell ref="AK44:AP44"/>
    <mergeCell ref="AQ44:BB44"/>
    <mergeCell ref="BC44:BP44"/>
    <mergeCell ref="BU44:CG44"/>
    <mergeCell ref="CH44:CW44"/>
    <mergeCell ref="EX44:FJ44"/>
    <mergeCell ref="EK38:EW38"/>
    <mergeCell ref="EK39:EW39"/>
    <mergeCell ref="EX38:FJ38"/>
    <mergeCell ref="EX39:FJ39"/>
    <mergeCell ref="EK34:EW34"/>
    <mergeCell ref="EX34:FJ34"/>
    <mergeCell ref="EX40:FJ40"/>
    <mergeCell ref="EX41:FJ41"/>
    <mergeCell ref="EK42:EW42"/>
    <mergeCell ref="A54:AF54"/>
    <mergeCell ref="AK54:AP54"/>
    <mergeCell ref="AQ54:BB54"/>
    <mergeCell ref="A52:AF52"/>
    <mergeCell ref="AK52:AP52"/>
    <mergeCell ref="A34:AF34"/>
    <mergeCell ref="AK34:AP34"/>
    <mergeCell ref="AQ34:BB34"/>
    <mergeCell ref="AQ49:BB49"/>
    <mergeCell ref="AQ53:BB53"/>
    <mergeCell ref="DX42:EJ42"/>
    <mergeCell ref="DK37:DW37"/>
    <mergeCell ref="CH40:CW40"/>
    <mergeCell ref="CX41:DJ41"/>
    <mergeCell ref="DK41:DW41"/>
    <mergeCell ref="CX42:DJ42"/>
    <mergeCell ref="CH36:CW36"/>
    <mergeCell ref="DK52:DQ52"/>
    <mergeCell ref="DX52:EJ52"/>
    <mergeCell ref="CX54:DF54"/>
    <mergeCell ref="DK54:DQ54"/>
    <mergeCell ref="CH52:CW52"/>
    <mergeCell ref="CH47:CW47"/>
    <mergeCell ref="CH53:CW53"/>
    <mergeCell ref="CX36:DJ36"/>
    <mergeCell ref="DK53:DW53"/>
    <mergeCell ref="BU52:CG52"/>
    <mergeCell ref="EX52:FJ52"/>
    <mergeCell ref="BC54:BP54"/>
    <mergeCell ref="BU54:CG54"/>
    <mergeCell ref="CH54:CW54"/>
    <mergeCell ref="CX52:DF52"/>
    <mergeCell ref="EX53:FJ53"/>
    <mergeCell ref="BC53:BQ53"/>
    <mergeCell ref="EX54:FJ54"/>
    <mergeCell ref="DX48:EJ48"/>
    <mergeCell ref="BU50:CG50"/>
    <mergeCell ref="CH50:CW50"/>
    <mergeCell ref="CX50:DE50"/>
    <mergeCell ref="DK50:DQ50"/>
    <mergeCell ref="AQ50:BB50"/>
    <mergeCell ref="BC50:BP50"/>
    <mergeCell ref="BC49:BQ49"/>
    <mergeCell ref="EK48:EW48"/>
    <mergeCell ref="EX48:FJ48"/>
    <mergeCell ref="DX50:EJ50"/>
    <mergeCell ref="AQ52:BB52"/>
    <mergeCell ref="AQ48:BB48"/>
    <mergeCell ref="BC48:BP48"/>
    <mergeCell ref="BU48:CG48"/>
    <mergeCell ref="CH48:CW48"/>
    <mergeCell ref="CX48:DF48"/>
    <mergeCell ref="DK48:DQ48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16">
      <selection activeCell="EE34" sqref="EE34:ES34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51" t="s">
        <v>73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</row>
    <row r="3" spans="1:166" ht="11.25" customHeight="1">
      <c r="A3" s="109" t="s">
        <v>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10"/>
      <c r="AP3" s="128" t="s">
        <v>17</v>
      </c>
      <c r="AQ3" s="109"/>
      <c r="AR3" s="109"/>
      <c r="AS3" s="109"/>
      <c r="AT3" s="109"/>
      <c r="AU3" s="110"/>
      <c r="AV3" s="128" t="s">
        <v>74</v>
      </c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10"/>
      <c r="BL3" s="128" t="s">
        <v>59</v>
      </c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10"/>
      <c r="CF3" s="115" t="s">
        <v>18</v>
      </c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7"/>
      <c r="ET3" s="128" t="s">
        <v>22</v>
      </c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</row>
    <row r="4" spans="1:166" ht="33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2"/>
      <c r="AP4" s="129"/>
      <c r="AQ4" s="111"/>
      <c r="AR4" s="111"/>
      <c r="AS4" s="111"/>
      <c r="AT4" s="111"/>
      <c r="AU4" s="112"/>
      <c r="AV4" s="129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2"/>
      <c r="BL4" s="129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2"/>
      <c r="CF4" s="116" t="s">
        <v>84</v>
      </c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7"/>
      <c r="CW4" s="115" t="s">
        <v>19</v>
      </c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7"/>
      <c r="DN4" s="115" t="s">
        <v>20</v>
      </c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7"/>
      <c r="EE4" s="115" t="s">
        <v>21</v>
      </c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7"/>
      <c r="ET4" s="129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</row>
    <row r="5" spans="1:166" ht="12" thickBot="1">
      <c r="A5" s="113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4"/>
      <c r="AP5" s="118">
        <v>2</v>
      </c>
      <c r="AQ5" s="119"/>
      <c r="AR5" s="119"/>
      <c r="AS5" s="119"/>
      <c r="AT5" s="119"/>
      <c r="AU5" s="120"/>
      <c r="AV5" s="118">
        <v>3</v>
      </c>
      <c r="AW5" s="119"/>
      <c r="AX5" s="119"/>
      <c r="AY5" s="119"/>
      <c r="AZ5" s="119"/>
      <c r="BA5" s="119"/>
      <c r="BB5" s="119"/>
      <c r="BC5" s="119"/>
      <c r="BD5" s="119"/>
      <c r="BE5" s="130"/>
      <c r="BF5" s="130"/>
      <c r="BG5" s="130"/>
      <c r="BH5" s="130"/>
      <c r="BI5" s="130"/>
      <c r="BJ5" s="130"/>
      <c r="BK5" s="131"/>
      <c r="BL5" s="118">
        <v>4</v>
      </c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20"/>
      <c r="CF5" s="118">
        <v>5</v>
      </c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20"/>
      <c r="CW5" s="118">
        <v>6</v>
      </c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20"/>
      <c r="DN5" s="118">
        <v>7</v>
      </c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20"/>
      <c r="EE5" s="118">
        <v>8</v>
      </c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20"/>
      <c r="ET5" s="118">
        <v>9</v>
      </c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</row>
    <row r="6" spans="1:166" ht="33.75" customHeight="1">
      <c r="A6" s="363" t="s">
        <v>78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4"/>
      <c r="AP6" s="365" t="s">
        <v>35</v>
      </c>
      <c r="AQ6" s="366"/>
      <c r="AR6" s="366"/>
      <c r="AS6" s="366"/>
      <c r="AT6" s="366"/>
      <c r="AU6" s="366"/>
      <c r="AV6" s="328" t="s">
        <v>41</v>
      </c>
      <c r="AW6" s="328"/>
      <c r="AX6" s="328"/>
      <c r="AY6" s="328"/>
      <c r="AZ6" s="328"/>
      <c r="BA6" s="328"/>
      <c r="BB6" s="328"/>
      <c r="BC6" s="328"/>
      <c r="BD6" s="328"/>
      <c r="BE6" s="329"/>
      <c r="BF6" s="330"/>
      <c r="BG6" s="330"/>
      <c r="BH6" s="330"/>
      <c r="BI6" s="330"/>
      <c r="BJ6" s="330"/>
      <c r="BK6" s="331"/>
      <c r="BL6" s="355">
        <f>BL7</f>
        <v>1117.8</v>
      </c>
      <c r="BM6" s="355"/>
      <c r="BN6" s="355"/>
      <c r="BO6" s="355"/>
      <c r="BP6" s="355"/>
      <c r="BQ6" s="355"/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5"/>
      <c r="CE6" s="355"/>
      <c r="CF6" s="320">
        <f>CF7</f>
        <v>-482464.24</v>
      </c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>
        <f>EE7</f>
        <v>-482464.24</v>
      </c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6"/>
    </row>
    <row r="7" spans="1:166" ht="15" customHeight="1">
      <c r="A7" s="348" t="s">
        <v>16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9"/>
      <c r="AP7" s="334" t="s">
        <v>36</v>
      </c>
      <c r="AQ7" s="335"/>
      <c r="AR7" s="335"/>
      <c r="AS7" s="335"/>
      <c r="AT7" s="335"/>
      <c r="AU7" s="336"/>
      <c r="AV7" s="340" t="s">
        <v>41</v>
      </c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6"/>
      <c r="BL7" s="312">
        <f>BL18</f>
        <v>1117.8</v>
      </c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8"/>
      <c r="CF7" s="306">
        <f>EE7</f>
        <v>-482464.24</v>
      </c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8"/>
      <c r="CW7" s="306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8"/>
      <c r="DN7" s="306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8"/>
      <c r="EE7" s="306">
        <f>EE18</f>
        <v>-482464.24</v>
      </c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8"/>
      <c r="ET7" s="312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4"/>
    </row>
    <row r="8" spans="1:166" ht="23.25" customHeight="1">
      <c r="A8" s="325" t="s">
        <v>75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6"/>
      <c r="AP8" s="337"/>
      <c r="AQ8" s="338"/>
      <c r="AR8" s="338"/>
      <c r="AS8" s="338"/>
      <c r="AT8" s="338"/>
      <c r="AU8" s="339"/>
      <c r="AV8" s="341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9"/>
      <c r="BL8" s="315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9"/>
      <c r="CF8" s="309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1"/>
      <c r="CW8" s="309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1"/>
      <c r="DN8" s="309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1"/>
      <c r="EE8" s="309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1"/>
      <c r="ET8" s="315"/>
      <c r="EU8" s="316"/>
      <c r="EV8" s="316"/>
      <c r="EW8" s="316"/>
      <c r="EX8" s="316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7"/>
    </row>
    <row r="9" spans="1:166" ht="15" customHeight="1">
      <c r="A9" s="353" t="s">
        <v>37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4"/>
      <c r="AP9" s="334"/>
      <c r="AQ9" s="335"/>
      <c r="AR9" s="335"/>
      <c r="AS9" s="335"/>
      <c r="AT9" s="335"/>
      <c r="AU9" s="336"/>
      <c r="AV9" s="340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6"/>
      <c r="BL9" s="312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8"/>
      <c r="CF9" s="312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8"/>
      <c r="CW9" s="312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8"/>
      <c r="DN9" s="312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8"/>
      <c r="EE9" s="312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8"/>
      <c r="ET9" s="312"/>
      <c r="EU9" s="313"/>
      <c r="EV9" s="313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4"/>
    </row>
    <row r="10" spans="1:166" ht="15" customHeight="1">
      <c r="A10" s="342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37"/>
      <c r="AQ10" s="338"/>
      <c r="AR10" s="338"/>
      <c r="AS10" s="338"/>
      <c r="AT10" s="338"/>
      <c r="AU10" s="339"/>
      <c r="AV10" s="341"/>
      <c r="AW10" s="338"/>
      <c r="AX10" s="338"/>
      <c r="AY10" s="338"/>
      <c r="AZ10" s="338"/>
      <c r="BA10" s="338"/>
      <c r="BB10" s="338"/>
      <c r="BC10" s="338"/>
      <c r="BD10" s="338"/>
      <c r="BE10" s="338"/>
      <c r="BF10" s="338"/>
      <c r="BG10" s="338"/>
      <c r="BH10" s="338"/>
      <c r="BI10" s="338"/>
      <c r="BJ10" s="338"/>
      <c r="BK10" s="339"/>
      <c r="BL10" s="315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9"/>
      <c r="CF10" s="315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9"/>
      <c r="CW10" s="315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9"/>
      <c r="DN10" s="315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9"/>
      <c r="EE10" s="315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9"/>
      <c r="ET10" s="315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7"/>
    </row>
    <row r="11" spans="1:166" ht="1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78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262"/>
      <c r="BF11" s="60"/>
      <c r="BG11" s="60"/>
      <c r="BH11" s="60"/>
      <c r="BI11" s="60"/>
      <c r="BJ11" s="60"/>
      <c r="BK11" s="61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3"/>
    </row>
    <row r="12" spans="1:166" ht="1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78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262"/>
      <c r="BF12" s="60"/>
      <c r="BG12" s="60"/>
      <c r="BH12" s="60"/>
      <c r="BI12" s="60"/>
      <c r="BJ12" s="60"/>
      <c r="BK12" s="61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3"/>
    </row>
    <row r="13" spans="1:166" ht="1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78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262"/>
      <c r="BF13" s="60"/>
      <c r="BG13" s="60"/>
      <c r="BH13" s="60"/>
      <c r="BI13" s="60"/>
      <c r="BJ13" s="60"/>
      <c r="BK13" s="61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3"/>
    </row>
    <row r="14" spans="1:166" ht="15" customHeight="1">
      <c r="A14" s="121" t="s">
        <v>76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78" t="s">
        <v>38</v>
      </c>
      <c r="AQ14" s="79"/>
      <c r="AR14" s="79"/>
      <c r="AS14" s="79"/>
      <c r="AT14" s="79"/>
      <c r="AU14" s="79"/>
      <c r="AV14" s="79" t="s">
        <v>41</v>
      </c>
      <c r="AW14" s="79"/>
      <c r="AX14" s="79"/>
      <c r="AY14" s="79"/>
      <c r="AZ14" s="79"/>
      <c r="BA14" s="79"/>
      <c r="BB14" s="79"/>
      <c r="BC14" s="79"/>
      <c r="BD14" s="79"/>
      <c r="BE14" s="262"/>
      <c r="BF14" s="60"/>
      <c r="BG14" s="60"/>
      <c r="BH14" s="60"/>
      <c r="BI14" s="60"/>
      <c r="BJ14" s="60"/>
      <c r="BK14" s="61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3"/>
    </row>
    <row r="15" spans="1:166" ht="15" customHeight="1">
      <c r="A15" s="353" t="s">
        <v>37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4"/>
      <c r="AP15" s="334"/>
      <c r="AQ15" s="335"/>
      <c r="AR15" s="335"/>
      <c r="AS15" s="335"/>
      <c r="AT15" s="335"/>
      <c r="AU15" s="336"/>
      <c r="AV15" s="340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6"/>
      <c r="BL15" s="312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8"/>
      <c r="CF15" s="312"/>
      <c r="CG15" s="313"/>
      <c r="CH15" s="313"/>
      <c r="CI15" s="313"/>
      <c r="CJ15" s="313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8"/>
      <c r="CW15" s="312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8"/>
      <c r="DN15" s="312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8"/>
      <c r="EE15" s="312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8"/>
      <c r="ET15" s="312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3"/>
      <c r="FF15" s="313"/>
      <c r="FG15" s="313"/>
      <c r="FH15" s="313"/>
      <c r="FI15" s="313"/>
      <c r="FJ15" s="314"/>
    </row>
    <row r="16" spans="1:166" ht="15" customHeight="1">
      <c r="A16" s="342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37"/>
      <c r="AQ16" s="338"/>
      <c r="AR16" s="338"/>
      <c r="AS16" s="338"/>
      <c r="AT16" s="338"/>
      <c r="AU16" s="339"/>
      <c r="AV16" s="341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9"/>
      <c r="BL16" s="315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9"/>
      <c r="CF16" s="315"/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6"/>
      <c r="CS16" s="316"/>
      <c r="CT16" s="316"/>
      <c r="CU16" s="316"/>
      <c r="CV16" s="319"/>
      <c r="CW16" s="315"/>
      <c r="CX16" s="316"/>
      <c r="CY16" s="316"/>
      <c r="CZ16" s="316"/>
      <c r="DA16" s="316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9"/>
      <c r="DN16" s="315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9"/>
      <c r="EE16" s="315"/>
      <c r="EF16" s="316"/>
      <c r="EG16" s="316"/>
      <c r="EH16" s="316"/>
      <c r="EI16" s="316"/>
      <c r="EJ16" s="316"/>
      <c r="EK16" s="316"/>
      <c r="EL16" s="316"/>
      <c r="EM16" s="316"/>
      <c r="EN16" s="316"/>
      <c r="EO16" s="316"/>
      <c r="EP16" s="316"/>
      <c r="EQ16" s="316"/>
      <c r="ER16" s="316"/>
      <c r="ES16" s="319"/>
      <c r="ET16" s="315"/>
      <c r="EU16" s="316"/>
      <c r="EV16" s="316"/>
      <c r="EW16" s="316"/>
      <c r="EX16" s="316"/>
      <c r="EY16" s="316"/>
      <c r="EZ16" s="316"/>
      <c r="FA16" s="316"/>
      <c r="FB16" s="316"/>
      <c r="FC16" s="316"/>
      <c r="FD16" s="316"/>
      <c r="FE16" s="316"/>
      <c r="FF16" s="316"/>
      <c r="FG16" s="316"/>
      <c r="FH16" s="316"/>
      <c r="FI16" s="316"/>
      <c r="FJ16" s="317"/>
    </row>
    <row r="17" spans="1:166" ht="1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78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262"/>
      <c r="BF17" s="60"/>
      <c r="BG17" s="60"/>
      <c r="BH17" s="60"/>
      <c r="BI17" s="60"/>
      <c r="BJ17" s="60"/>
      <c r="BK17" s="61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3"/>
    </row>
    <row r="18" spans="1:166" ht="15.75" customHeight="1">
      <c r="A18" s="121" t="s">
        <v>40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78" t="s">
        <v>39</v>
      </c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262"/>
      <c r="BF18" s="60"/>
      <c r="BG18" s="60"/>
      <c r="BH18" s="60"/>
      <c r="BI18" s="60"/>
      <c r="BJ18" s="60"/>
      <c r="BK18" s="61"/>
      <c r="BL18" s="332">
        <v>1117.8</v>
      </c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 t="s">
        <v>41</v>
      </c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50">
        <f>CF31</f>
        <v>-482464.24</v>
      </c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3"/>
    </row>
    <row r="19" spans="1:166" ht="15.75" customHeight="1">
      <c r="A19" s="121" t="s">
        <v>42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78" t="s">
        <v>43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262"/>
      <c r="BF19" s="60"/>
      <c r="BG19" s="60"/>
      <c r="BH19" s="60"/>
      <c r="BI19" s="60"/>
      <c r="BJ19" s="60"/>
      <c r="BK19" s="61"/>
      <c r="BL19" s="332">
        <v>-5235400</v>
      </c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 t="s">
        <v>41</v>
      </c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50">
        <v>-2222199.51</v>
      </c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 t="s">
        <v>41</v>
      </c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3"/>
    </row>
    <row r="20" spans="1:166" ht="15.75" customHeight="1">
      <c r="A20" s="121" t="s">
        <v>44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78" t="s">
        <v>45</v>
      </c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262"/>
      <c r="BF20" s="60"/>
      <c r="BG20" s="60"/>
      <c r="BH20" s="60"/>
      <c r="BI20" s="60"/>
      <c r="BJ20" s="60"/>
      <c r="BK20" s="61"/>
      <c r="BL20" s="332">
        <v>6353200</v>
      </c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 t="s">
        <v>41</v>
      </c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50">
        <v>1739735.27</v>
      </c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 t="s">
        <v>41</v>
      </c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3"/>
    </row>
    <row r="21" spans="1:166" ht="22.5" customHeight="1">
      <c r="A21" s="210" t="s">
        <v>56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78" t="s">
        <v>46</v>
      </c>
      <c r="AQ21" s="79"/>
      <c r="AR21" s="79"/>
      <c r="AS21" s="79"/>
      <c r="AT21" s="79"/>
      <c r="AU21" s="79"/>
      <c r="AV21" s="79" t="s">
        <v>41</v>
      </c>
      <c r="AW21" s="79"/>
      <c r="AX21" s="79"/>
      <c r="AY21" s="79"/>
      <c r="AZ21" s="79"/>
      <c r="BA21" s="79"/>
      <c r="BB21" s="79"/>
      <c r="BC21" s="79"/>
      <c r="BD21" s="79"/>
      <c r="BE21" s="262"/>
      <c r="BF21" s="60"/>
      <c r="BG21" s="60"/>
      <c r="BH21" s="60"/>
      <c r="BI21" s="60"/>
      <c r="BJ21" s="60"/>
      <c r="BK21" s="61"/>
      <c r="BL21" s="332" t="s">
        <v>41</v>
      </c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 t="s">
        <v>41</v>
      </c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3"/>
    </row>
    <row r="22" spans="1:166" ht="33" customHeight="1">
      <c r="A22" s="367" t="s">
        <v>80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8"/>
      <c r="AP22" s="337" t="s">
        <v>52</v>
      </c>
      <c r="AQ22" s="338"/>
      <c r="AR22" s="338"/>
      <c r="AS22" s="338"/>
      <c r="AT22" s="338"/>
      <c r="AU22" s="339"/>
      <c r="AV22" s="341" t="s">
        <v>41</v>
      </c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9"/>
      <c r="BL22" s="315" t="s">
        <v>41</v>
      </c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9"/>
      <c r="CF22" s="315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9"/>
      <c r="CW22" s="315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9"/>
      <c r="DN22" s="315" t="s">
        <v>41</v>
      </c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9"/>
      <c r="EE22" s="315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9"/>
      <c r="ET22" s="315" t="s">
        <v>41</v>
      </c>
      <c r="EU22" s="316"/>
      <c r="EV22" s="316"/>
      <c r="EW22" s="316"/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  <c r="FH22" s="316"/>
      <c r="FI22" s="316"/>
      <c r="FJ22" s="317"/>
    </row>
    <row r="23" spans="1:166" ht="15" customHeight="1">
      <c r="A23" s="353" t="s">
        <v>37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4"/>
      <c r="AP23" s="334" t="s">
        <v>47</v>
      </c>
      <c r="AQ23" s="335"/>
      <c r="AR23" s="335"/>
      <c r="AS23" s="335"/>
      <c r="AT23" s="335"/>
      <c r="AU23" s="336"/>
      <c r="AV23" s="340" t="s">
        <v>41</v>
      </c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6"/>
      <c r="BL23" s="312" t="s">
        <v>41</v>
      </c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8"/>
      <c r="CF23" s="312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8"/>
      <c r="CW23" s="312" t="s">
        <v>41</v>
      </c>
      <c r="CX23" s="313"/>
      <c r="CY23" s="313"/>
      <c r="CZ23" s="313"/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8"/>
      <c r="DN23" s="312" t="s">
        <v>41</v>
      </c>
      <c r="DO23" s="313"/>
      <c r="DP23" s="313"/>
      <c r="DQ23" s="313"/>
      <c r="DR23" s="313"/>
      <c r="DS23" s="313"/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8"/>
      <c r="EE23" s="312"/>
      <c r="EF23" s="313"/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3"/>
      <c r="ES23" s="318"/>
      <c r="ET23" s="312" t="s">
        <v>41</v>
      </c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3"/>
      <c r="FF23" s="313"/>
      <c r="FG23" s="313"/>
      <c r="FH23" s="313"/>
      <c r="FI23" s="313"/>
      <c r="FJ23" s="314"/>
    </row>
    <row r="24" spans="1:166" ht="22.5" customHeight="1">
      <c r="A24" s="367" t="s">
        <v>58</v>
      </c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37"/>
      <c r="AQ24" s="338"/>
      <c r="AR24" s="338"/>
      <c r="AS24" s="338"/>
      <c r="AT24" s="338"/>
      <c r="AU24" s="339"/>
      <c r="AV24" s="341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9"/>
      <c r="BL24" s="315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9"/>
      <c r="CF24" s="315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9"/>
      <c r="CW24" s="315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9"/>
      <c r="DN24" s="315"/>
      <c r="DO24" s="316"/>
      <c r="DP24" s="316"/>
      <c r="DQ24" s="316"/>
      <c r="DR24" s="316"/>
      <c r="DS24" s="316"/>
      <c r="DT24" s="316"/>
      <c r="DU24" s="316"/>
      <c r="DV24" s="316"/>
      <c r="DW24" s="316"/>
      <c r="DX24" s="316"/>
      <c r="DY24" s="316"/>
      <c r="DZ24" s="316"/>
      <c r="EA24" s="316"/>
      <c r="EB24" s="316"/>
      <c r="EC24" s="316"/>
      <c r="ED24" s="319"/>
      <c r="EE24" s="315"/>
      <c r="EF24" s="316"/>
      <c r="EG24" s="316"/>
      <c r="EH24" s="316"/>
      <c r="EI24" s="316"/>
      <c r="EJ24" s="316"/>
      <c r="EK24" s="316"/>
      <c r="EL24" s="316"/>
      <c r="EM24" s="316"/>
      <c r="EN24" s="316"/>
      <c r="EO24" s="316"/>
      <c r="EP24" s="316"/>
      <c r="EQ24" s="316"/>
      <c r="ER24" s="316"/>
      <c r="ES24" s="319"/>
      <c r="ET24" s="315"/>
      <c r="EU24" s="316"/>
      <c r="EV24" s="316"/>
      <c r="EW24" s="316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  <c r="FH24" s="316"/>
      <c r="FI24" s="316"/>
      <c r="FJ24" s="317"/>
    </row>
    <row r="25" spans="1:166" ht="24" customHeight="1" thickBot="1">
      <c r="A25" s="357" t="s">
        <v>57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9"/>
      <c r="AP25" s="171" t="s">
        <v>48</v>
      </c>
      <c r="AQ25" s="172"/>
      <c r="AR25" s="172"/>
      <c r="AS25" s="172"/>
      <c r="AT25" s="172"/>
      <c r="AU25" s="172"/>
      <c r="AV25" s="172" t="s">
        <v>41</v>
      </c>
      <c r="AW25" s="172"/>
      <c r="AX25" s="172"/>
      <c r="AY25" s="172"/>
      <c r="AZ25" s="172"/>
      <c r="BA25" s="172"/>
      <c r="BB25" s="172"/>
      <c r="BC25" s="172"/>
      <c r="BD25" s="172"/>
      <c r="BE25" s="360"/>
      <c r="BF25" s="361"/>
      <c r="BG25" s="361"/>
      <c r="BH25" s="361"/>
      <c r="BI25" s="361"/>
      <c r="BJ25" s="361"/>
      <c r="BK25" s="362"/>
      <c r="BL25" s="321" t="s">
        <v>41</v>
      </c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 t="s">
        <v>41</v>
      </c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 t="s">
        <v>41</v>
      </c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2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09" t="s">
        <v>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10"/>
      <c r="AP28" s="128" t="s">
        <v>17</v>
      </c>
      <c r="AQ28" s="109"/>
      <c r="AR28" s="109"/>
      <c r="AS28" s="109"/>
      <c r="AT28" s="109"/>
      <c r="AU28" s="110"/>
      <c r="AV28" s="128" t="s">
        <v>74</v>
      </c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10"/>
      <c r="BL28" s="128" t="s">
        <v>54</v>
      </c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10"/>
      <c r="CF28" s="115" t="s">
        <v>18</v>
      </c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7"/>
      <c r="ET28" s="128" t="s">
        <v>22</v>
      </c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</row>
    <row r="29" spans="1:166" ht="33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2"/>
      <c r="AP29" s="129"/>
      <c r="AQ29" s="111"/>
      <c r="AR29" s="111"/>
      <c r="AS29" s="111"/>
      <c r="AT29" s="111"/>
      <c r="AU29" s="112"/>
      <c r="AV29" s="129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2"/>
      <c r="BL29" s="129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2"/>
      <c r="CF29" s="116" t="s">
        <v>84</v>
      </c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7"/>
      <c r="CW29" s="115" t="s">
        <v>19</v>
      </c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7"/>
      <c r="DN29" s="115" t="s">
        <v>20</v>
      </c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7"/>
      <c r="EE29" s="115" t="s">
        <v>21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7"/>
      <c r="ET29" s="129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</row>
    <row r="30" spans="1:166" ht="12" thickBot="1">
      <c r="A30" s="113">
        <v>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4"/>
      <c r="AP30" s="118">
        <v>2</v>
      </c>
      <c r="AQ30" s="119"/>
      <c r="AR30" s="119"/>
      <c r="AS30" s="119"/>
      <c r="AT30" s="119"/>
      <c r="AU30" s="120"/>
      <c r="AV30" s="118">
        <v>3</v>
      </c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20"/>
      <c r="BL30" s="118">
        <v>4</v>
      </c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20"/>
      <c r="CF30" s="118">
        <v>5</v>
      </c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20"/>
      <c r="CW30" s="118">
        <v>6</v>
      </c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20"/>
      <c r="DN30" s="118">
        <v>7</v>
      </c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20"/>
      <c r="EE30" s="118">
        <v>8</v>
      </c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20"/>
      <c r="ET30" s="118">
        <v>9</v>
      </c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</row>
    <row r="31" spans="1:166" ht="22.5" customHeight="1">
      <c r="A31" s="210" t="s">
        <v>81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327" t="s">
        <v>49</v>
      </c>
      <c r="AQ31" s="328"/>
      <c r="AR31" s="328"/>
      <c r="AS31" s="328"/>
      <c r="AT31" s="328"/>
      <c r="AU31" s="328"/>
      <c r="AV31" s="328" t="s">
        <v>41</v>
      </c>
      <c r="AW31" s="328"/>
      <c r="AX31" s="328"/>
      <c r="AY31" s="328"/>
      <c r="AZ31" s="328"/>
      <c r="BA31" s="328"/>
      <c r="BB31" s="328"/>
      <c r="BC31" s="328"/>
      <c r="BD31" s="328"/>
      <c r="BE31" s="329"/>
      <c r="BF31" s="330"/>
      <c r="BG31" s="330"/>
      <c r="BH31" s="330"/>
      <c r="BI31" s="330"/>
      <c r="BJ31" s="330"/>
      <c r="BK31" s="331"/>
      <c r="BL31" s="351" t="s">
        <v>41</v>
      </c>
      <c r="BM31" s="351"/>
      <c r="BN31" s="351"/>
      <c r="BO31" s="351"/>
      <c r="BP31" s="351"/>
      <c r="BQ31" s="351"/>
      <c r="BR31" s="351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1"/>
      <c r="CD31" s="351"/>
      <c r="CE31" s="351"/>
      <c r="CF31" s="320">
        <v>-482464.24</v>
      </c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20"/>
      <c r="DT31" s="320"/>
      <c r="DU31" s="320"/>
      <c r="DV31" s="320"/>
      <c r="DW31" s="320"/>
      <c r="DX31" s="320"/>
      <c r="DY31" s="320"/>
      <c r="DZ31" s="320"/>
      <c r="EA31" s="320"/>
      <c r="EB31" s="320"/>
      <c r="EC31" s="320"/>
      <c r="ED31" s="320"/>
      <c r="EE31" s="320">
        <f>CF31</f>
        <v>-482464.24</v>
      </c>
      <c r="EF31" s="320"/>
      <c r="EG31" s="320"/>
      <c r="EH31" s="320"/>
      <c r="EI31" s="320"/>
      <c r="EJ31" s="320"/>
      <c r="EK31" s="320"/>
      <c r="EL31" s="320"/>
      <c r="EM31" s="320"/>
      <c r="EN31" s="320"/>
      <c r="EO31" s="320"/>
      <c r="EP31" s="320"/>
      <c r="EQ31" s="320"/>
      <c r="ER31" s="320"/>
      <c r="ES31" s="320"/>
      <c r="ET31" s="351" t="s">
        <v>41</v>
      </c>
      <c r="EU31" s="351"/>
      <c r="EV31" s="351"/>
      <c r="EW31" s="351"/>
      <c r="EX31" s="351"/>
      <c r="EY31" s="351"/>
      <c r="EZ31" s="351"/>
      <c r="FA31" s="351"/>
      <c r="FB31" s="351"/>
      <c r="FC31" s="351"/>
      <c r="FD31" s="351"/>
      <c r="FE31" s="351"/>
      <c r="FF31" s="351"/>
      <c r="FG31" s="351"/>
      <c r="FH31" s="351"/>
      <c r="FI31" s="351"/>
      <c r="FJ31" s="352"/>
    </row>
    <row r="32" spans="1:166" ht="11.25">
      <c r="A32" s="348" t="s">
        <v>16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9"/>
      <c r="AP32" s="334" t="s">
        <v>50</v>
      </c>
      <c r="AQ32" s="335"/>
      <c r="AR32" s="335"/>
      <c r="AS32" s="335"/>
      <c r="AT32" s="335"/>
      <c r="AU32" s="336"/>
      <c r="AV32" s="340" t="s">
        <v>41</v>
      </c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6"/>
      <c r="BL32" s="296" t="s">
        <v>41</v>
      </c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323"/>
      <c r="CF32" s="306">
        <v>-2212368.01</v>
      </c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8"/>
      <c r="CW32" s="306"/>
      <c r="CX32" s="307"/>
      <c r="CY32" s="307"/>
      <c r="CZ32" s="307"/>
      <c r="DA32" s="307"/>
      <c r="DB32" s="307"/>
      <c r="DC32" s="307"/>
      <c r="DD32" s="307"/>
      <c r="DE32" s="307"/>
      <c r="DF32" s="307"/>
      <c r="DG32" s="307"/>
      <c r="DH32" s="307"/>
      <c r="DI32" s="307"/>
      <c r="DJ32" s="307"/>
      <c r="DK32" s="307"/>
      <c r="DL32" s="307"/>
      <c r="DM32" s="308"/>
      <c r="DN32" s="306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8"/>
      <c r="EE32" s="306">
        <f>CF32</f>
        <v>-2212368.01</v>
      </c>
      <c r="EF32" s="307"/>
      <c r="EG32" s="307"/>
      <c r="EH32" s="307"/>
      <c r="EI32" s="307"/>
      <c r="EJ32" s="307"/>
      <c r="EK32" s="307"/>
      <c r="EL32" s="307"/>
      <c r="EM32" s="307"/>
      <c r="EN32" s="307"/>
      <c r="EO32" s="307"/>
      <c r="EP32" s="307"/>
      <c r="EQ32" s="307"/>
      <c r="ER32" s="307"/>
      <c r="ES32" s="308"/>
      <c r="ET32" s="296" t="s">
        <v>41</v>
      </c>
      <c r="EU32" s="297"/>
      <c r="EV32" s="297"/>
      <c r="EW32" s="297"/>
      <c r="EX32" s="297"/>
      <c r="EY32" s="297"/>
      <c r="EZ32" s="297"/>
      <c r="FA32" s="297"/>
      <c r="FB32" s="297"/>
      <c r="FC32" s="297"/>
      <c r="FD32" s="297"/>
      <c r="FE32" s="297"/>
      <c r="FF32" s="297"/>
      <c r="FG32" s="297"/>
      <c r="FH32" s="297"/>
      <c r="FI32" s="297"/>
      <c r="FJ32" s="298"/>
    </row>
    <row r="33" spans="1:166" ht="22.5" customHeight="1">
      <c r="A33" s="325" t="s">
        <v>82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6"/>
      <c r="AP33" s="337"/>
      <c r="AQ33" s="338"/>
      <c r="AR33" s="338"/>
      <c r="AS33" s="338"/>
      <c r="AT33" s="338"/>
      <c r="AU33" s="339"/>
      <c r="AV33" s="341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9"/>
      <c r="BL33" s="299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324"/>
      <c r="CF33" s="309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1"/>
      <c r="CW33" s="309"/>
      <c r="CX33" s="310"/>
      <c r="CY33" s="310"/>
      <c r="CZ33" s="310"/>
      <c r="DA33" s="310"/>
      <c r="DB33" s="310"/>
      <c r="DC33" s="310"/>
      <c r="DD33" s="310"/>
      <c r="DE33" s="310"/>
      <c r="DF33" s="310"/>
      <c r="DG33" s="310"/>
      <c r="DH33" s="310"/>
      <c r="DI33" s="310"/>
      <c r="DJ33" s="310"/>
      <c r="DK33" s="310"/>
      <c r="DL33" s="310"/>
      <c r="DM33" s="311"/>
      <c r="DN33" s="309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1"/>
      <c r="EE33" s="309"/>
      <c r="EF33" s="310"/>
      <c r="EG33" s="310"/>
      <c r="EH33" s="310"/>
      <c r="EI33" s="310"/>
      <c r="EJ33" s="310"/>
      <c r="EK33" s="310"/>
      <c r="EL33" s="310"/>
      <c r="EM33" s="310"/>
      <c r="EN33" s="310"/>
      <c r="EO33" s="310"/>
      <c r="EP33" s="310"/>
      <c r="EQ33" s="310"/>
      <c r="ER33" s="310"/>
      <c r="ES33" s="311"/>
      <c r="ET33" s="299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300"/>
    </row>
    <row r="34" spans="1:166" ht="22.5" customHeight="1">
      <c r="A34" s="345" t="s">
        <v>83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7"/>
      <c r="AP34" s="371" t="s">
        <v>51</v>
      </c>
      <c r="AQ34" s="372"/>
      <c r="AR34" s="372"/>
      <c r="AS34" s="372"/>
      <c r="AT34" s="372"/>
      <c r="AU34" s="372"/>
      <c r="AV34" s="372" t="s">
        <v>41</v>
      </c>
      <c r="AW34" s="372"/>
      <c r="AX34" s="372"/>
      <c r="AY34" s="372"/>
      <c r="AZ34" s="372"/>
      <c r="BA34" s="372"/>
      <c r="BB34" s="372"/>
      <c r="BC34" s="372"/>
      <c r="BD34" s="372"/>
      <c r="BE34" s="340"/>
      <c r="BF34" s="335"/>
      <c r="BG34" s="335"/>
      <c r="BH34" s="335"/>
      <c r="BI34" s="335"/>
      <c r="BJ34" s="335"/>
      <c r="BK34" s="336"/>
      <c r="BL34" s="369" t="s">
        <v>41</v>
      </c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44">
        <v>1729903.77</v>
      </c>
      <c r="CG34" s="344"/>
      <c r="CH34" s="344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4"/>
      <c r="DM34" s="344"/>
      <c r="DN34" s="344"/>
      <c r="DO34" s="344"/>
      <c r="DP34" s="344"/>
      <c r="DQ34" s="344"/>
      <c r="DR34" s="344"/>
      <c r="DS34" s="344"/>
      <c r="DT34" s="344"/>
      <c r="DU34" s="344"/>
      <c r="DV34" s="344"/>
      <c r="DW34" s="344"/>
      <c r="DX34" s="344"/>
      <c r="DY34" s="344"/>
      <c r="DZ34" s="344"/>
      <c r="EA34" s="344"/>
      <c r="EB34" s="344"/>
      <c r="EC34" s="344"/>
      <c r="ED34" s="344"/>
      <c r="EE34" s="344">
        <f>CF34</f>
        <v>1729903.77</v>
      </c>
      <c r="EF34" s="344"/>
      <c r="EG34" s="344"/>
      <c r="EH34" s="344"/>
      <c r="EI34" s="344"/>
      <c r="EJ34" s="344"/>
      <c r="EK34" s="344"/>
      <c r="EL34" s="344"/>
      <c r="EM34" s="344"/>
      <c r="EN34" s="344"/>
      <c r="EO34" s="344"/>
      <c r="EP34" s="344"/>
      <c r="EQ34" s="344"/>
      <c r="ER34" s="344"/>
      <c r="ES34" s="344"/>
      <c r="ET34" s="369" t="s">
        <v>41</v>
      </c>
      <c r="EU34" s="369"/>
      <c r="EV34" s="369"/>
      <c r="EW34" s="369"/>
      <c r="EX34" s="369"/>
      <c r="EY34" s="369"/>
      <c r="EZ34" s="369"/>
      <c r="FA34" s="369"/>
      <c r="FB34" s="369"/>
      <c r="FC34" s="369"/>
      <c r="FD34" s="369"/>
      <c r="FE34" s="369"/>
      <c r="FF34" s="369"/>
      <c r="FG34" s="369"/>
      <c r="FH34" s="369"/>
      <c r="FI34" s="369"/>
      <c r="FJ34" s="370"/>
    </row>
    <row r="35" spans="1:166" ht="1.5" customHeight="1" thickBot="1">
      <c r="A35" s="301"/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3"/>
      <c r="AP35" s="267"/>
      <c r="AQ35" s="268"/>
      <c r="AR35" s="268"/>
      <c r="AS35" s="268"/>
      <c r="AT35" s="268"/>
      <c r="AU35" s="268"/>
      <c r="AV35" s="304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93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3">
        <v>1729903.77</v>
      </c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305"/>
      <c r="CW35" s="293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3"/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3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305"/>
      <c r="ET35" s="293"/>
      <c r="EU35" s="294"/>
      <c r="EV35" s="294"/>
      <c r="EW35" s="294"/>
      <c r="EX35" s="294"/>
      <c r="EY35" s="294"/>
      <c r="EZ35" s="294"/>
      <c r="FA35" s="294"/>
      <c r="FB35" s="294"/>
      <c r="FC35" s="294"/>
      <c r="FD35" s="294"/>
      <c r="FE35" s="294"/>
      <c r="FF35" s="294"/>
      <c r="FG35" s="294"/>
      <c r="FH35" s="294"/>
      <c r="FI35" s="294"/>
      <c r="FJ35" s="295"/>
    </row>
    <row r="36" ht="11.25">
      <c r="DR36" s="1" t="s">
        <v>117</v>
      </c>
    </row>
    <row r="39" spans="1:84" ht="11.25">
      <c r="A39" s="1" t="s">
        <v>7</v>
      </c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H39" s="100" t="s">
        <v>114</v>
      </c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43" t="s">
        <v>9</v>
      </c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H40" s="343" t="s">
        <v>10</v>
      </c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43"/>
      <c r="CF40" s="1" t="s">
        <v>29</v>
      </c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S40" s="100" t="s">
        <v>116</v>
      </c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</row>
    <row r="41" spans="107:149" ht="21.75" customHeight="1">
      <c r="DC41" s="343" t="s">
        <v>9</v>
      </c>
      <c r="DD41" s="343"/>
      <c r="DE41" s="343"/>
      <c r="DF41" s="343"/>
      <c r="DG41" s="343"/>
      <c r="DH41" s="343"/>
      <c r="DI41" s="343"/>
      <c r="DJ41" s="343"/>
      <c r="DK41" s="343"/>
      <c r="DL41" s="343"/>
      <c r="DM41" s="343"/>
      <c r="DN41" s="343"/>
      <c r="DO41" s="343"/>
      <c r="DP41" s="343"/>
      <c r="DQ41" s="3"/>
      <c r="DR41" s="3"/>
      <c r="DS41" s="343" t="s">
        <v>10</v>
      </c>
      <c r="DT41" s="343"/>
      <c r="DU41" s="343"/>
      <c r="DV41" s="343"/>
      <c r="DW41" s="343"/>
      <c r="DX41" s="343"/>
      <c r="DY41" s="343"/>
      <c r="DZ41" s="343"/>
      <c r="EA41" s="343"/>
      <c r="EB41" s="343"/>
      <c r="EC41" s="343"/>
      <c r="ED41" s="343"/>
      <c r="EE41" s="343"/>
      <c r="EF41" s="343"/>
      <c r="EG41" s="343"/>
      <c r="EH41" s="343"/>
      <c r="EI41" s="343"/>
      <c r="EJ41" s="343"/>
      <c r="EK41" s="343"/>
      <c r="EL41" s="343"/>
      <c r="EM41" s="343"/>
      <c r="EN41" s="343"/>
      <c r="EO41" s="343"/>
      <c r="EP41" s="343"/>
      <c r="EQ41" s="343"/>
      <c r="ER41" s="343"/>
      <c r="ES41" s="343"/>
    </row>
    <row r="42" spans="1:60" ht="11.25">
      <c r="A42" s="1" t="s">
        <v>8</v>
      </c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H42" s="100" t="s">
        <v>115</v>
      </c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</row>
    <row r="43" spans="18:166" ht="11.25">
      <c r="R43" s="343" t="s">
        <v>9</v>
      </c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"/>
      <c r="AG43" s="3"/>
      <c r="AH43" s="343" t="s">
        <v>10</v>
      </c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44" t="s">
        <v>11</v>
      </c>
      <c r="B45" s="144"/>
      <c r="C45" s="338" t="s">
        <v>239</v>
      </c>
      <c r="D45" s="338"/>
      <c r="E45" s="338"/>
      <c r="F45" s="1" t="s">
        <v>11</v>
      </c>
      <c r="I45" s="100" t="s">
        <v>233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44">
        <v>20</v>
      </c>
      <c r="Z45" s="144"/>
      <c r="AA45" s="144"/>
      <c r="AB45" s="144"/>
      <c r="AC45" s="145" t="s">
        <v>161</v>
      </c>
      <c r="AD45" s="145"/>
      <c r="AE45" s="145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Ольга Михайловна</cp:lastModifiedBy>
  <cp:lastPrinted>2016-06-08T11:16:25Z</cp:lastPrinted>
  <dcterms:created xsi:type="dcterms:W3CDTF">2005-02-01T12:32:18Z</dcterms:created>
  <dcterms:modified xsi:type="dcterms:W3CDTF">2016-06-08T11:16:42Z</dcterms:modified>
  <cp:category/>
  <cp:version/>
  <cp:contentType/>
  <cp:contentStatus/>
</cp:coreProperties>
</file>