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'стр.2'!$A$1:$FJ$90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<sst xmlns="http://schemas.openxmlformats.org/spreadsheetml/2006/main" count="353" uniqueCount="241">
  <si>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</si>
  <si>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</si>
  <si>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</si>
  <si>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</si>
  <si>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</si>
  <si>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</si>
  <si>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</si>
  <si>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</si>
  <si>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</si>
  <si>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</si>
  <si>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</si>
  <si>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</si>
  <si>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</si>
  <si>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</si>
  <si>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</si>
  <si>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</si>
  <si>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</si>
  <si>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</si>
  <si>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</si>
  <si>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</si>
  <si>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</si>
  <si>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</si>
  <si>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</si>
  <si>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</si>
  <si>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</si>
  <si>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</si>
  <si>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</si>
  <si>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</si>
  <si>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</si>
  <si>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</si>
  <si>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</si>
  <si>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</si>
  <si>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</si>
  <si>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</si>
  <si>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</si>
  <si>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</si>
  <si>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</si>
  <si>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</si>
  <si>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</si>
  <si>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</si>
  <si>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</si>
  <si>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</si>
  <si>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</si>
  <si>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</si>
  <si>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</si>
  <si>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</si>
  <si>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</si>
  <si>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</si>
  <si>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</si>
  <si>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</si>
  <si>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</si>
  <si>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</si>
  <si>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</si>
  <si>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</si>
  <si>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</si>
  <si>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</si>
  <si>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</si>
  <si>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</si>
  <si>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</si>
  <si>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</si>
  <si>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</si>
  <si>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</si>
  <si>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</si>
  <si>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</si>
  <si>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</si>
  <si>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</si>
  <si>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</si>
  <si>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</si>
  <si>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</si>
  <si>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</si>
  <si>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</si>
  <si>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</si>
  <si>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</si>
  <si>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</si>
  <si>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</si>
  <si>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</si>
  <si>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</si>
  <si>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</si>
  <si>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</si>
  <si>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</si>
  <si>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</si>
  <si>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</si>
  <si>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</si>
  <si>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</si>
  <si>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</si>
  <si>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</si>
  <si>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</si>
  <si>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</si>
  <si>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</si>
  <si>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</si>
  <si>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</si>
  <si>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</si>
  <si>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</si>
  <si>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</si>
  <si>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</si>
  <si>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</si>
  <si>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</si>
  <si>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</si>
  <si>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</si>
  <si>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</si>
  <si>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</si>
  <si>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</si>
  <si>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</si>
  <si>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</si>
  <si>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</si>
  <si>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</si>
  <si>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</si>
  <si>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</si>
  <si>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</si>
  <si>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</si>
  <si>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</si>
  <si>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</si>
  <si>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</si>
  <si>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</si>
  <si>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</si>
  <si>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</si>
  <si>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</si>
  <si>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</si>
  <si>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</si>
  <si>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</si>
  <si>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</si>
  <si>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</si>
  <si>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</si>
  <si>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</si>
  <si>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</si>
  <si>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</si>
  <si>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</si>
  <si>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</si>
  <si>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</si>
  <si>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</si>
  <si>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</si>
  <si>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</si>
  <si>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</si>
  <si>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</si>
  <si>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</si>
  <si>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</si>
  <si>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</si>
  <si>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</si>
  <si>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</si>
  <si>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</si>
  <si>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</si>
  <si>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</si>
  <si>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</si>
  <si>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</si>
  <si>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</si>
  <si>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</si>
  <si>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</si>
  <si>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</si>
  <si>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</si>
  <si>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</si>
  <si>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</si>
  <si>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</si>
  <si>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</si>
  <si>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</si>
  <si>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</si>
  <si>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</si>
  <si>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</si>
  <si>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</si>
  <si>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</si>
  <si>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</si>
  <si>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</si>
  <si>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</si>
  <si>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</si>
  <si>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</si>
  <si>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</si>
  <si>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</si>
  <si>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</si>
  <si>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</si>
  <si>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</si>
  <si>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</si>
  <si>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</si>
  <si>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</si>
  <si>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</si>
  <si>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</si>
  <si>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</si>
  <si>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</si>
  <si>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</si>
  <si>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</si>
  <si>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</si>
  <si>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</si>
  <si>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</si>
  <si>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</si>
  <si>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</si>
  <si>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</si>
  <si>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</si>
  <si>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</si>
  <si>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</si>
  <si>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</si>
  <si>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</si>
  <si>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</si>
  <si>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</si>
  <si>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</si>
  <si>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</si>
  <si>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</si>
  <si>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</si>
  <si>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</si>
  <si>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</si>
  <si>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</si>
  <si>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</si>
  <si>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</si>
  <si>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</si>
  <si>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</si>
  <si>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</si>
  <si>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</si>
  <si>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</si>
  <si>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</si>
  <si>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</si>
  <si>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</si>
  <si>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</si>
  <si>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</si>
  <si>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</si>
  <si>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</si>
  <si>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</si>
  <si>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</si>
  <si>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</si>
  <si>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</si>
  <si>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</si>
  <si>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</si>
  <si>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</si>
  <si>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</si>
  <si>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</si>
  <si>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</si>
  <si>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</si>
  <si>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</si>
  <si>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</si>
  <si>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</si>
  <si>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</si>
  <si>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</si>
  <si>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951 0113 8910099990 122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</si>
  <si>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</si>
  <si>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</si>
  <si>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</si>
  <si>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</si>
  <si>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</si>
  <si>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</si>
  <si>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951 0113 0810021190244</t>
  </si>
  <si>
    <t>01</t>
  </si>
  <si>
    <t>951 0113  0610021170 244</t>
  </si>
  <si>
    <t>сентября</t>
  </si>
  <si>
    <t>01.09.2016</t>
  </si>
  <si>
    <t>остаток:   1067475,30 (ВУС 14864,50+ 1052610,80)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</si>
</sst>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tabSelected="1" zoomScaleSheetLayoutView="73" zoomScalePageLayoutView="0" workbookViewId="0" topLeftCell="I16">
      <selection activeCell="CF50" sqref="CF50:CV50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70" t="s">
        <v>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</row>
    <row r="3" spans="1:149" ht="12" customHeight="1">
      <c r="A3" s="170" t="s">
        <v>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</row>
    <row r="4" spans="1:149" ht="12" customHeight="1">
      <c r="A4" s="170" t="s">
        <v>64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</row>
    <row r="5" spans="1:166" ht="12" customHeight="1" thickBo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1"/>
      <c r="ET5" s="151" t="s">
        <v>0</v>
      </c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3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54" t="s">
        <v>31</v>
      </c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6"/>
    </row>
    <row r="7" spans="62:166" ht="12" customHeight="1">
      <c r="BJ7" s="2" t="s">
        <v>65</v>
      </c>
      <c r="BK7" s="144" t="s">
        <v>238</v>
      </c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63">
        <v>20</v>
      </c>
      <c r="CG7" s="163"/>
      <c r="CH7" s="163"/>
      <c r="CI7" s="163"/>
      <c r="CJ7" s="164" t="s">
        <v>161</v>
      </c>
      <c r="CK7" s="164"/>
      <c r="CL7" s="164"/>
      <c r="CM7" s="1" t="s">
        <v>66</v>
      </c>
      <c r="ER7" s="2" t="s">
        <v>1</v>
      </c>
      <c r="ET7" s="145" t="s">
        <v>239</v>
      </c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7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9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60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</row>
    <row r="10" spans="1:166" ht="11.25">
      <c r="A10" s="1" t="s">
        <v>69</v>
      </c>
      <c r="ER10" s="2" t="s">
        <v>13</v>
      </c>
      <c r="ET10" s="145" t="s">
        <v>86</v>
      </c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7"/>
    </row>
    <row r="11" spans="1:166" ht="11.25">
      <c r="A11" s="1" t="s">
        <v>70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R11" s="2" t="s">
        <v>71</v>
      </c>
      <c r="ET11" s="140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2"/>
    </row>
    <row r="12" spans="1:166" ht="10.5" customHeight="1">
      <c r="A12" s="1" t="s">
        <v>3</v>
      </c>
      <c r="V12" s="144" t="s">
        <v>119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R12" s="2" t="s">
        <v>55</v>
      </c>
      <c r="ET12" s="145" t="s">
        <v>87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7"/>
    </row>
    <row r="13" spans="1:166" ht="11.25" customHeight="1">
      <c r="A13" s="1" t="s">
        <v>53</v>
      </c>
      <c r="ET13" s="145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7"/>
    </row>
    <row r="14" spans="1:166" ht="12" customHeight="1" thickBot="1">
      <c r="A14" s="1" t="s">
        <v>4</v>
      </c>
      <c r="ER14" s="2" t="s">
        <v>5</v>
      </c>
      <c r="ET14" s="165">
        <v>383</v>
      </c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7"/>
    </row>
    <row r="15" spans="1:166" ht="9.75" customHeight="1">
      <c r="A15" s="148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</row>
    <row r="16" spans="1:166" ht="11.25" customHeight="1">
      <c r="A16" s="128" t="s">
        <v>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49"/>
      <c r="AN16" s="127" t="s">
        <v>17</v>
      </c>
      <c r="AO16" s="128"/>
      <c r="AP16" s="128"/>
      <c r="AQ16" s="128"/>
      <c r="AR16" s="128"/>
      <c r="AS16" s="149"/>
      <c r="AT16" s="127" t="s">
        <v>72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49"/>
      <c r="BJ16" s="127" t="s">
        <v>59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49"/>
      <c r="CF16" s="124" t="s">
        <v>18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6"/>
      <c r="ET16" s="127" t="s">
        <v>22</v>
      </c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</row>
    <row r="17" spans="1:166" ht="21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50"/>
      <c r="AN17" s="129"/>
      <c r="AO17" s="130"/>
      <c r="AP17" s="130"/>
      <c r="AQ17" s="130"/>
      <c r="AR17" s="130"/>
      <c r="AS17" s="150"/>
      <c r="AT17" s="129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50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50"/>
      <c r="CF17" s="125" t="s">
        <v>84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6"/>
      <c r="CW17" s="124" t="s">
        <v>19</v>
      </c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6"/>
      <c r="DN17" s="124" t="s">
        <v>20</v>
      </c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  <c r="EE17" s="124" t="s">
        <v>21</v>
      </c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6"/>
      <c r="ET17" s="129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ht="9" customHeight="1" thickBot="1">
      <c r="A18" s="172">
        <v>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21">
        <v>2</v>
      </c>
      <c r="AO18" s="122"/>
      <c r="AP18" s="122"/>
      <c r="AQ18" s="122"/>
      <c r="AR18" s="122"/>
      <c r="AS18" s="123"/>
      <c r="AT18" s="121">
        <v>3</v>
      </c>
      <c r="AU18" s="122"/>
      <c r="AV18" s="122"/>
      <c r="AW18" s="122"/>
      <c r="AX18" s="122"/>
      <c r="AY18" s="122"/>
      <c r="AZ18" s="122"/>
      <c r="BA18" s="122"/>
      <c r="BB18" s="122"/>
      <c r="BC18" s="168"/>
      <c r="BD18" s="168"/>
      <c r="BE18" s="168"/>
      <c r="BF18" s="168"/>
      <c r="BG18" s="168"/>
      <c r="BH18" s="168"/>
      <c r="BI18" s="169"/>
      <c r="BJ18" s="121">
        <v>4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5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>
        <v>6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7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21">
        <v>9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</row>
    <row r="19" spans="1:166" ht="12.75" customHeight="1" thickBot="1">
      <c r="A19" s="174" t="s">
        <v>15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32" t="s">
        <v>32</v>
      </c>
      <c r="AO19" s="133"/>
      <c r="AP19" s="133"/>
      <c r="AQ19" s="133"/>
      <c r="AR19" s="133"/>
      <c r="AS19" s="133"/>
      <c r="AT19" s="134"/>
      <c r="AU19" s="134"/>
      <c r="AV19" s="134"/>
      <c r="AW19" s="134"/>
      <c r="AX19" s="134"/>
      <c r="AY19" s="134"/>
      <c r="AZ19" s="134"/>
      <c r="BA19" s="134"/>
      <c r="BB19" s="134"/>
      <c r="BC19" s="135"/>
      <c r="BD19" s="136"/>
      <c r="BE19" s="136"/>
      <c r="BF19" s="136"/>
      <c r="BG19" s="136"/>
      <c r="BH19" s="136"/>
      <c r="BI19" s="137"/>
      <c r="BJ19" s="80">
        <f>BJ20+BJ44</f>
        <v>5235400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>
        <f>CF20+CF44</f>
        <v>3199962.21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0">
        <f aca="true" t="shared" si="0" ref="EE19:EE34">CF19</f>
        <v>3199962.21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0">
        <f aca="true" t="shared" si="1" ref="ET19:ET35">BJ19-CF19</f>
        <v>2035437.79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120"/>
    </row>
    <row r="20" spans="1:166" ht="12" customHeight="1" thickBot="1">
      <c r="A20" s="175" t="s">
        <v>113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6"/>
      <c r="AN20" s="87"/>
      <c r="AO20" s="88"/>
      <c r="AP20" s="88"/>
      <c r="AQ20" s="88"/>
      <c r="AR20" s="88"/>
      <c r="AS20" s="88"/>
      <c r="AT20" s="83"/>
      <c r="AU20" s="83"/>
      <c r="AV20" s="83"/>
      <c r="AW20" s="83"/>
      <c r="AX20" s="83"/>
      <c r="AY20" s="83"/>
      <c r="AZ20" s="83"/>
      <c r="BA20" s="83"/>
      <c r="BB20" s="83"/>
      <c r="BC20" s="74"/>
      <c r="BD20" s="75"/>
      <c r="BE20" s="75"/>
      <c r="BF20" s="75"/>
      <c r="BG20" s="75"/>
      <c r="BH20" s="75"/>
      <c r="BI20" s="76"/>
      <c r="BJ20" s="138">
        <f>BJ21+BJ40</f>
        <v>2429200</v>
      </c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>
        <f>CF21+CF40</f>
        <v>1410976.2100000002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80">
        <f t="shared" si="0"/>
        <v>1410976.2100000002</v>
      </c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9">
        <f t="shared" si="1"/>
        <v>1018223.7899999998</v>
      </c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4"/>
    </row>
    <row r="21" spans="1:166" ht="12.75" customHeight="1" thickBot="1">
      <c r="A21" s="90" t="s">
        <v>88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87"/>
      <c r="AO21" s="88"/>
      <c r="AP21" s="88"/>
      <c r="AQ21" s="88"/>
      <c r="AR21" s="88"/>
      <c r="AS21" s="88"/>
      <c r="AT21" s="83"/>
      <c r="AU21" s="83"/>
      <c r="AV21" s="83"/>
      <c r="AW21" s="83"/>
      <c r="AX21" s="83"/>
      <c r="AY21" s="83"/>
      <c r="AZ21" s="83"/>
      <c r="BA21" s="83"/>
      <c r="BB21" s="83"/>
      <c r="BC21" s="74"/>
      <c r="BD21" s="75"/>
      <c r="BE21" s="75"/>
      <c r="BF21" s="75"/>
      <c r="BG21" s="75"/>
      <c r="BH21" s="75"/>
      <c r="BI21" s="76"/>
      <c r="BJ21" s="77">
        <f>BJ22+BJ31+BJ34+BJ39+BJ25</f>
        <v>2406100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>
        <f>CF22+CF25+CF31+CF34+CF39</f>
        <v>1396916.2100000002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80">
        <f t="shared" si="0"/>
        <v>1396916.2100000002</v>
      </c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77">
        <f t="shared" si="1"/>
        <v>1009183.7899999998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12.75" customHeight="1" thickBot="1">
      <c r="A22" s="82" t="s">
        <v>89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63"/>
      <c r="AO22" s="64"/>
      <c r="AP22" s="64"/>
      <c r="AQ22" s="64"/>
      <c r="AR22" s="64"/>
      <c r="AS22" s="65"/>
      <c r="AT22" s="83" t="s">
        <v>129</v>
      </c>
      <c r="AU22" s="83"/>
      <c r="AV22" s="83"/>
      <c r="AW22" s="83"/>
      <c r="AX22" s="83"/>
      <c r="AY22" s="83"/>
      <c r="AZ22" s="83"/>
      <c r="BA22" s="83"/>
      <c r="BB22" s="83"/>
      <c r="BC22" s="74"/>
      <c r="BD22" s="75"/>
      <c r="BE22" s="75"/>
      <c r="BF22" s="75"/>
      <c r="BG22" s="75"/>
      <c r="BH22" s="75"/>
      <c r="BI22" s="76"/>
      <c r="BJ22" s="59">
        <f>BJ23</f>
        <v>262000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3"/>
      <c r="CF22" s="59">
        <f>CF23+CF24</f>
        <v>242153.08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3"/>
      <c r="CW22" s="54" t="s">
        <v>157</v>
      </c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6"/>
      <c r="DN22" s="54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6"/>
      <c r="EE22" s="80">
        <f t="shared" si="0"/>
        <v>242153.08</v>
      </c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59">
        <f t="shared" si="1"/>
        <v>19846.920000000013</v>
      </c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45"/>
    </row>
    <row r="23" spans="1:166" ht="12" customHeight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7"/>
      <c r="AO23" s="88"/>
      <c r="AP23" s="88"/>
      <c r="AQ23" s="88"/>
      <c r="AR23" s="88"/>
      <c r="AS23" s="88"/>
      <c r="AT23" s="83" t="s">
        <v>124</v>
      </c>
      <c r="AU23" s="83"/>
      <c r="AV23" s="83"/>
      <c r="AW23" s="83"/>
      <c r="AX23" s="83"/>
      <c r="AY23" s="83"/>
      <c r="AZ23" s="83"/>
      <c r="BA23" s="83"/>
      <c r="BB23" s="83"/>
      <c r="BC23" s="74"/>
      <c r="BD23" s="75"/>
      <c r="BE23" s="75"/>
      <c r="BF23" s="75"/>
      <c r="BG23" s="75"/>
      <c r="BH23" s="75"/>
      <c r="BI23" s="76"/>
      <c r="BJ23" s="77">
        <v>262000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>
        <v>241351.78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57">
        <f t="shared" si="0"/>
        <v>241351.78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>
        <f t="shared" si="1"/>
        <v>20648.22</v>
      </c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119"/>
    </row>
    <row r="24" spans="1:166" ht="12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63"/>
      <c r="AO24" s="64"/>
      <c r="AP24" s="64"/>
      <c r="AQ24" s="64"/>
      <c r="AR24" s="64"/>
      <c r="AS24" s="65"/>
      <c r="AT24" s="83" t="s">
        <v>126</v>
      </c>
      <c r="AU24" s="83"/>
      <c r="AV24" s="83"/>
      <c r="AW24" s="83"/>
      <c r="AX24" s="83"/>
      <c r="AY24" s="83"/>
      <c r="AZ24" s="83"/>
      <c r="BA24" s="83"/>
      <c r="BB24" s="83"/>
      <c r="BC24" s="74"/>
      <c r="BD24" s="75"/>
      <c r="BE24" s="75"/>
      <c r="BF24" s="75"/>
      <c r="BG24" s="75"/>
      <c r="BH24" s="75"/>
      <c r="BI24" s="76"/>
      <c r="BJ24" s="59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59">
        <v>801.3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54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6"/>
      <c r="DN24" s="54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57">
        <f t="shared" si="0"/>
        <v>801.3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9">
        <f t="shared" si="1"/>
        <v>-801.3</v>
      </c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45"/>
    </row>
    <row r="25" spans="1:166" ht="12" customHeight="1" thickBot="1">
      <c r="A25" s="182" t="s">
        <v>143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63"/>
      <c r="AO25" s="64"/>
      <c r="AP25" s="64"/>
      <c r="AQ25" s="64"/>
      <c r="AR25" s="64"/>
      <c r="AS25" s="65"/>
      <c r="AT25" s="74" t="s">
        <v>142</v>
      </c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59">
        <v>855500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3"/>
      <c r="CF25" s="59">
        <f>CF26+CF27+CF28+CF29</f>
        <v>614125.77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3"/>
      <c r="CW25" s="54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6"/>
      <c r="DN25" s="54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57">
        <f t="shared" si="0"/>
        <v>614125.77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9">
        <f aca="true" t="shared" si="2" ref="ET25:ET31">BJ25-CF25</f>
        <v>241374.22999999998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45"/>
    </row>
    <row r="26" spans="1:166" ht="12" customHeight="1" thickBot="1">
      <c r="A26" s="182" t="s">
        <v>144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63"/>
      <c r="AO26" s="64"/>
      <c r="AP26" s="64"/>
      <c r="AQ26" s="64"/>
      <c r="AR26" s="64"/>
      <c r="AS26" s="65"/>
      <c r="AT26" s="74" t="s">
        <v>148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6"/>
      <c r="BJ26" s="59">
        <v>298200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59">
        <v>206168.04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3"/>
      <c r="CW26" s="54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6"/>
      <c r="DN26" s="54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57">
        <f t="shared" si="0"/>
        <v>206168.04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9">
        <f t="shared" si="2"/>
        <v>92031.95999999999</v>
      </c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45"/>
    </row>
    <row r="27" spans="1:166" ht="12" customHeight="1" thickBot="1">
      <c r="A27" s="182" t="s">
        <v>145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3"/>
      <c r="AN27" s="63"/>
      <c r="AO27" s="64"/>
      <c r="AP27" s="64"/>
      <c r="AQ27" s="64"/>
      <c r="AR27" s="64"/>
      <c r="AS27" s="65"/>
      <c r="AT27" s="74" t="s">
        <v>149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J27" s="59">
        <v>6000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3"/>
      <c r="CF27" s="59">
        <v>3353.59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3"/>
      <c r="CW27" s="54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6"/>
      <c r="DN27" s="54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6"/>
      <c r="EE27" s="57">
        <f t="shared" si="0"/>
        <v>3353.59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9">
        <f t="shared" si="2"/>
        <v>2646.41</v>
      </c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45"/>
    </row>
    <row r="28" spans="1:166" ht="12" customHeight="1" thickBot="1">
      <c r="A28" s="182" t="s">
        <v>146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63"/>
      <c r="AO28" s="64"/>
      <c r="AP28" s="64"/>
      <c r="AQ28" s="64"/>
      <c r="AR28" s="64"/>
      <c r="AS28" s="65"/>
      <c r="AT28" s="74" t="s">
        <v>150</v>
      </c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6"/>
      <c r="BJ28" s="59">
        <v>551300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3"/>
      <c r="CF28" s="59">
        <v>434557.99</v>
      </c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3"/>
      <c r="CW28" s="54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6"/>
      <c r="DN28" s="54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57">
        <f t="shared" si="0"/>
        <v>434557.99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9">
        <f t="shared" si="2"/>
        <v>116742.01000000001</v>
      </c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45"/>
    </row>
    <row r="29" spans="1:166" ht="12" customHeight="1" thickBot="1">
      <c r="A29" s="182" t="s">
        <v>147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3"/>
      <c r="AN29" s="63"/>
      <c r="AO29" s="64"/>
      <c r="AP29" s="64"/>
      <c r="AQ29" s="64"/>
      <c r="AR29" s="64"/>
      <c r="AS29" s="65"/>
      <c r="AT29" s="74" t="s">
        <v>151</v>
      </c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59">
        <v>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3"/>
      <c r="CF29" s="59">
        <v>-29953.85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3"/>
      <c r="CW29" s="54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6"/>
      <c r="DN29" s="54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6"/>
      <c r="EE29" s="57">
        <f t="shared" si="0"/>
        <v>-29953.85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9">
        <f t="shared" si="2"/>
        <v>29953.85</v>
      </c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45"/>
    </row>
    <row r="30" spans="1:166" ht="12" customHeight="1" thickBot="1">
      <c r="A30" s="91" t="s">
        <v>134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63"/>
      <c r="AO30" s="64"/>
      <c r="AP30" s="64"/>
      <c r="AQ30" s="64"/>
      <c r="AR30" s="64"/>
      <c r="AS30" s="65"/>
      <c r="AT30" s="74" t="s">
        <v>135</v>
      </c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59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3"/>
      <c r="CF30" s="59">
        <v>0</v>
      </c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54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57">
        <f t="shared" si="0"/>
        <v>0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9">
        <f t="shared" si="2"/>
        <v>0</v>
      </c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45"/>
    </row>
    <row r="31" spans="1:166" ht="12" customHeight="1" thickBot="1">
      <c r="A31" s="82" t="s">
        <v>90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63"/>
      <c r="AO31" s="64"/>
      <c r="AP31" s="64"/>
      <c r="AQ31" s="64"/>
      <c r="AR31" s="64"/>
      <c r="AS31" s="65"/>
      <c r="AT31" s="83" t="s">
        <v>133</v>
      </c>
      <c r="AU31" s="83"/>
      <c r="AV31" s="83"/>
      <c r="AW31" s="83"/>
      <c r="AX31" s="83"/>
      <c r="AY31" s="83"/>
      <c r="AZ31" s="83"/>
      <c r="BA31" s="83"/>
      <c r="BB31" s="83"/>
      <c r="BC31" s="74"/>
      <c r="BD31" s="75"/>
      <c r="BE31" s="75"/>
      <c r="BF31" s="75"/>
      <c r="BG31" s="75"/>
      <c r="BH31" s="75"/>
      <c r="BI31" s="76"/>
      <c r="BJ31" s="59">
        <v>95400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  <c r="CF31" s="59">
        <f>CF32+CF33</f>
        <v>357641.52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54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6"/>
      <c r="EE31" s="57">
        <f t="shared" si="0"/>
        <v>357641.52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9">
        <f t="shared" si="2"/>
        <v>-262241.52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45"/>
    </row>
    <row r="32" spans="1:166" ht="12" customHeight="1" thickBot="1">
      <c r="A32" s="82" t="s">
        <v>90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7"/>
      <c r="AO32" s="88"/>
      <c r="AP32" s="88"/>
      <c r="AQ32" s="88"/>
      <c r="AR32" s="88"/>
      <c r="AS32" s="88"/>
      <c r="AT32" s="83" t="s">
        <v>128</v>
      </c>
      <c r="AU32" s="83"/>
      <c r="AV32" s="83"/>
      <c r="AW32" s="83"/>
      <c r="AX32" s="83"/>
      <c r="AY32" s="83"/>
      <c r="AZ32" s="83"/>
      <c r="BA32" s="83"/>
      <c r="BB32" s="83"/>
      <c r="BC32" s="74"/>
      <c r="BD32" s="75"/>
      <c r="BE32" s="75"/>
      <c r="BF32" s="75"/>
      <c r="BG32" s="75"/>
      <c r="BH32" s="75"/>
      <c r="BI32" s="76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>
        <v>357641.52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57">
        <f t="shared" si="0"/>
        <v>357641.52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77">
        <f t="shared" si="1"/>
        <v>-357641.52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2" customHeight="1" thickBo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63"/>
      <c r="AO33" s="64"/>
      <c r="AP33" s="64"/>
      <c r="AQ33" s="64"/>
      <c r="AR33" s="64"/>
      <c r="AS33" s="65"/>
      <c r="AT33" s="83" t="s">
        <v>127</v>
      </c>
      <c r="AU33" s="83"/>
      <c r="AV33" s="83"/>
      <c r="AW33" s="83"/>
      <c r="AX33" s="83"/>
      <c r="AY33" s="83"/>
      <c r="AZ33" s="83"/>
      <c r="BA33" s="83"/>
      <c r="BB33" s="83"/>
      <c r="BC33" s="74"/>
      <c r="BD33" s="75"/>
      <c r="BE33" s="75"/>
      <c r="BF33" s="75"/>
      <c r="BG33" s="75"/>
      <c r="BH33" s="75"/>
      <c r="BI33" s="76"/>
      <c r="BJ33" s="59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3"/>
      <c r="CF33" s="59">
        <v>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3"/>
      <c r="CW33" s="54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6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6"/>
      <c r="EE33" s="57">
        <f t="shared" si="0"/>
        <v>0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9">
        <f t="shared" si="1"/>
        <v>0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3"/>
      <c r="FJ33" s="44"/>
    </row>
    <row r="34" spans="1:166" ht="12.75" customHeight="1" thickBot="1">
      <c r="A34" s="82" t="s">
        <v>91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7"/>
      <c r="AO34" s="88"/>
      <c r="AP34" s="88"/>
      <c r="AQ34" s="88"/>
      <c r="AR34" s="88"/>
      <c r="AS34" s="88"/>
      <c r="AT34" s="83" t="s">
        <v>93</v>
      </c>
      <c r="AU34" s="83"/>
      <c r="AV34" s="83"/>
      <c r="AW34" s="83"/>
      <c r="AX34" s="83"/>
      <c r="AY34" s="83"/>
      <c r="AZ34" s="83"/>
      <c r="BA34" s="83"/>
      <c r="BB34" s="83"/>
      <c r="BC34" s="74"/>
      <c r="BD34" s="75"/>
      <c r="BE34" s="75"/>
      <c r="BF34" s="75"/>
      <c r="BG34" s="75"/>
      <c r="BH34" s="75"/>
      <c r="BI34" s="76"/>
      <c r="BJ34" s="77">
        <f>BJ35+BJ36</f>
        <v>1177500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>
        <f>CF35+CF36</f>
        <v>174895.84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57">
        <f t="shared" si="0"/>
        <v>174895.84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77">
        <f t="shared" si="1"/>
        <v>1002604.16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9"/>
    </row>
    <row r="35" spans="1:166" ht="13.5" customHeight="1" thickBot="1">
      <c r="A35" s="82" t="s">
        <v>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7"/>
      <c r="AO35" s="88"/>
      <c r="AP35" s="88"/>
      <c r="AQ35" s="88"/>
      <c r="AR35" s="88"/>
      <c r="AS35" s="88"/>
      <c r="AT35" s="83" t="s">
        <v>94</v>
      </c>
      <c r="AU35" s="83"/>
      <c r="AV35" s="83"/>
      <c r="AW35" s="83"/>
      <c r="AX35" s="83"/>
      <c r="AY35" s="83"/>
      <c r="AZ35" s="83"/>
      <c r="BA35" s="83"/>
      <c r="BB35" s="83"/>
      <c r="BC35" s="74"/>
      <c r="BD35" s="75"/>
      <c r="BE35" s="75"/>
      <c r="BF35" s="75"/>
      <c r="BG35" s="75"/>
      <c r="BH35" s="75"/>
      <c r="BI35" s="76"/>
      <c r="BJ35" s="77">
        <v>47800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>
        <v>827.77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57">
        <f aca="true" t="shared" si="3" ref="EE35:EE47">CF35</f>
        <v>827.77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77">
        <f t="shared" si="1"/>
        <v>46972.23</v>
      </c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9"/>
    </row>
    <row r="36" spans="1:166" ht="12.75" customHeight="1" thickBot="1">
      <c r="A36" s="90" t="s">
        <v>95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87"/>
      <c r="AO36" s="88"/>
      <c r="AP36" s="88"/>
      <c r="AQ36" s="88"/>
      <c r="AR36" s="88"/>
      <c r="AS36" s="88"/>
      <c r="AT36" s="83" t="s">
        <v>96</v>
      </c>
      <c r="AU36" s="83"/>
      <c r="AV36" s="83"/>
      <c r="AW36" s="83"/>
      <c r="AX36" s="83"/>
      <c r="AY36" s="83"/>
      <c r="AZ36" s="83"/>
      <c r="BA36" s="83"/>
      <c r="BB36" s="83"/>
      <c r="BC36" s="74"/>
      <c r="BD36" s="75"/>
      <c r="BE36" s="75"/>
      <c r="BF36" s="75"/>
      <c r="BG36" s="75"/>
      <c r="BH36" s="75"/>
      <c r="BI36" s="76"/>
      <c r="BJ36" s="77">
        <f>BJ37+BJ38</f>
        <v>1129700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>
        <f>CF37+CF38</f>
        <v>174068.07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57">
        <f t="shared" si="3"/>
        <v>174068.07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77">
        <f>BJ36-EE36</f>
        <v>955631.9299999999</v>
      </c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9"/>
    </row>
    <row r="37" spans="1:166" ht="12.75" customHeight="1" thickBo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87"/>
      <c r="AO37" s="88"/>
      <c r="AP37" s="88"/>
      <c r="AQ37" s="88"/>
      <c r="AR37" s="88"/>
      <c r="AS37" s="88"/>
      <c r="AT37" s="83" t="s">
        <v>153</v>
      </c>
      <c r="AU37" s="83"/>
      <c r="AV37" s="83"/>
      <c r="AW37" s="83"/>
      <c r="AX37" s="83"/>
      <c r="AY37" s="83"/>
      <c r="AZ37" s="83"/>
      <c r="BA37" s="83"/>
      <c r="BB37" s="83"/>
      <c r="BC37" s="74"/>
      <c r="BD37" s="75"/>
      <c r="BE37" s="75"/>
      <c r="BF37" s="75"/>
      <c r="BG37" s="75"/>
      <c r="BH37" s="75"/>
      <c r="BI37" s="76"/>
      <c r="BJ37" s="77">
        <v>400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>
        <v>106740.08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57">
        <f t="shared" si="3"/>
        <v>106740.08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77">
        <f>BJ37-EE37</f>
        <v>-106340.08</v>
      </c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9"/>
    </row>
    <row r="38" spans="1:166" ht="12" customHeight="1" thickBo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87"/>
      <c r="AO38" s="88"/>
      <c r="AP38" s="88"/>
      <c r="AQ38" s="88"/>
      <c r="AR38" s="88"/>
      <c r="AS38" s="88"/>
      <c r="AT38" s="83" t="s">
        <v>152</v>
      </c>
      <c r="AU38" s="83"/>
      <c r="AV38" s="83"/>
      <c r="AW38" s="83"/>
      <c r="AX38" s="83"/>
      <c r="AY38" s="83"/>
      <c r="AZ38" s="83"/>
      <c r="BA38" s="83"/>
      <c r="BB38" s="83"/>
      <c r="BC38" s="74"/>
      <c r="BD38" s="75"/>
      <c r="BE38" s="75"/>
      <c r="BF38" s="75"/>
      <c r="BG38" s="75"/>
      <c r="BH38" s="75"/>
      <c r="BI38" s="76"/>
      <c r="BJ38" s="77">
        <v>1129300</v>
      </c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>
        <v>67327.99</v>
      </c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57">
        <f t="shared" si="3"/>
        <v>67327.99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77">
        <f aca="true" t="shared" si="4" ref="ET38:ET43">BJ38-CF38</f>
        <v>1061972.01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9"/>
    </row>
    <row r="39" spans="1:166" ht="12" customHeight="1" thickBot="1">
      <c r="A39" s="90" t="s">
        <v>97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87"/>
      <c r="AO39" s="88"/>
      <c r="AP39" s="88"/>
      <c r="AQ39" s="88"/>
      <c r="AR39" s="88"/>
      <c r="AS39" s="88"/>
      <c r="AT39" s="83" t="s">
        <v>123</v>
      </c>
      <c r="AU39" s="83"/>
      <c r="AV39" s="83"/>
      <c r="AW39" s="83"/>
      <c r="AX39" s="83"/>
      <c r="AY39" s="83"/>
      <c r="AZ39" s="83"/>
      <c r="BA39" s="83"/>
      <c r="BB39" s="83"/>
      <c r="BC39" s="74"/>
      <c r="BD39" s="75"/>
      <c r="BE39" s="75"/>
      <c r="BF39" s="75"/>
      <c r="BG39" s="75"/>
      <c r="BH39" s="75"/>
      <c r="BI39" s="76"/>
      <c r="BJ39" s="77">
        <v>15700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>
        <v>8100</v>
      </c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57">
        <f t="shared" si="3"/>
        <v>8100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77">
        <f t="shared" si="4"/>
        <v>7600</v>
      </c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9"/>
    </row>
    <row r="40" spans="1:166" ht="12.75" customHeight="1" thickBot="1">
      <c r="A40" s="90" t="s">
        <v>98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87"/>
      <c r="AO40" s="88"/>
      <c r="AP40" s="88"/>
      <c r="AQ40" s="88"/>
      <c r="AR40" s="88"/>
      <c r="AS40" s="88"/>
      <c r="AT40" s="83" t="s">
        <v>99</v>
      </c>
      <c r="AU40" s="83"/>
      <c r="AV40" s="83"/>
      <c r="AW40" s="83"/>
      <c r="AX40" s="83"/>
      <c r="AY40" s="83"/>
      <c r="AZ40" s="83"/>
      <c r="BA40" s="83"/>
      <c r="BB40" s="83"/>
      <c r="BC40" s="74"/>
      <c r="BD40" s="75"/>
      <c r="BE40" s="75"/>
      <c r="BF40" s="75"/>
      <c r="BG40" s="75"/>
      <c r="BH40" s="75"/>
      <c r="BI40" s="76"/>
      <c r="BJ40" s="77">
        <f>BJ41+BJ43</f>
        <v>23100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>
        <f>CF41+CF42+CF43</f>
        <v>14060</v>
      </c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57">
        <f t="shared" si="3"/>
        <v>14060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77">
        <f t="shared" si="4"/>
        <v>9040</v>
      </c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9"/>
    </row>
    <row r="41" spans="1:166" ht="14.25" customHeight="1" thickBot="1">
      <c r="A41" s="96" t="s">
        <v>105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63"/>
      <c r="AO41" s="64"/>
      <c r="AP41" s="64"/>
      <c r="AQ41" s="64"/>
      <c r="AR41" s="64"/>
      <c r="AS41" s="65"/>
      <c r="AT41" s="115" t="s">
        <v>106</v>
      </c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7"/>
      <c r="BF41" s="117"/>
      <c r="BG41" s="117"/>
      <c r="BH41" s="117"/>
      <c r="BI41" s="118"/>
      <c r="BJ41" s="177">
        <v>23100</v>
      </c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59">
        <v>13860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3"/>
      <c r="CW41" s="54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6"/>
      <c r="DN41" s="54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57">
        <f t="shared" si="3"/>
        <v>13860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9">
        <f t="shared" si="4"/>
        <v>9240</v>
      </c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6"/>
      <c r="FJ41" s="46"/>
    </row>
    <row r="42" spans="1:166" ht="14.25" customHeight="1" thickBot="1">
      <c r="A42" s="96" t="s">
        <v>136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63"/>
      <c r="AO42" s="64"/>
      <c r="AP42" s="64"/>
      <c r="AQ42" s="64"/>
      <c r="AR42" s="64"/>
      <c r="AS42" s="65"/>
      <c r="AT42" s="115" t="s">
        <v>156</v>
      </c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7"/>
      <c r="BF42" s="117"/>
      <c r="BG42" s="117"/>
      <c r="BH42" s="117"/>
      <c r="BI42" s="118"/>
      <c r="BJ42" s="69">
        <v>0</v>
      </c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1"/>
      <c r="CF42" s="59">
        <v>0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3"/>
      <c r="CW42" s="54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6"/>
      <c r="DN42" s="54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57">
        <f>CF42</f>
        <v>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9">
        <f>BJ42-CF42</f>
        <v>0</v>
      </c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6"/>
      <c r="FJ42" s="46"/>
    </row>
    <row r="43" spans="1:166" ht="13.5" customHeight="1" thickBot="1">
      <c r="A43" s="96" t="s">
        <v>136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  <c r="AN43" s="63"/>
      <c r="AO43" s="64"/>
      <c r="AP43" s="64"/>
      <c r="AQ43" s="64"/>
      <c r="AR43" s="64"/>
      <c r="AS43" s="65"/>
      <c r="AT43" s="115" t="s">
        <v>140</v>
      </c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7"/>
      <c r="BF43" s="117"/>
      <c r="BG43" s="117"/>
      <c r="BH43" s="117"/>
      <c r="BI43" s="118"/>
      <c r="BJ43" s="69">
        <v>0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1"/>
      <c r="CF43" s="59">
        <v>200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3"/>
      <c r="CW43" s="54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6"/>
      <c r="DN43" s="54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6"/>
      <c r="EE43" s="57">
        <f t="shared" si="3"/>
        <v>200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9">
        <f t="shared" si="4"/>
        <v>-200</v>
      </c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6"/>
      <c r="FJ43" s="46"/>
    </row>
    <row r="44" spans="1:166" ht="14.25" customHeight="1" thickBot="1">
      <c r="A44" s="106" t="s">
        <v>100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  <c r="AN44" s="93"/>
      <c r="AO44" s="94"/>
      <c r="AP44" s="94"/>
      <c r="AQ44" s="94"/>
      <c r="AR44" s="94"/>
      <c r="AS44" s="95"/>
      <c r="AT44" s="178" t="s">
        <v>102</v>
      </c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80"/>
      <c r="BJ44" s="110">
        <f>BJ45+BJ46+BJ47+BJ48</f>
        <v>2806200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  <c r="CF44" s="89">
        <f>CF45+CF46+CF47+CF48+CF49</f>
        <v>1788986</v>
      </c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81"/>
      <c r="CW44" s="84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  <c r="DN44" s="84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6"/>
      <c r="EE44" s="57">
        <f t="shared" si="3"/>
        <v>1788986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89">
        <f aca="true" t="shared" si="5" ref="ET44:ET49">BJ44-CF44</f>
        <v>1017214</v>
      </c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6"/>
      <c r="FJ44" s="46"/>
    </row>
    <row r="45" spans="1:166" ht="12.75" customHeight="1" thickBot="1">
      <c r="A45" s="60" t="s">
        <v>101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08"/>
      <c r="AN45" s="63"/>
      <c r="AO45" s="64"/>
      <c r="AP45" s="64"/>
      <c r="AQ45" s="64"/>
      <c r="AR45" s="64"/>
      <c r="AS45" s="65"/>
      <c r="AT45" s="66" t="s">
        <v>103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8"/>
      <c r="BJ45" s="69">
        <v>2736100</v>
      </c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1"/>
      <c r="CF45" s="59">
        <v>1729386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3"/>
      <c r="CW45" s="54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6"/>
      <c r="DN45" s="54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57">
        <f t="shared" si="3"/>
        <v>1729386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9">
        <f t="shared" si="5"/>
        <v>1006714</v>
      </c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6"/>
      <c r="FJ45" s="46"/>
    </row>
    <row r="46" spans="1:166" ht="13.5" customHeight="1" thickBot="1">
      <c r="A46" s="60" t="s">
        <v>118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108"/>
      <c r="AN46" s="63"/>
      <c r="AO46" s="64"/>
      <c r="AP46" s="64"/>
      <c r="AQ46" s="64"/>
      <c r="AR46" s="64"/>
      <c r="AS46" s="65"/>
      <c r="AT46" s="66" t="s">
        <v>121</v>
      </c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8"/>
      <c r="BJ46" s="69">
        <v>200</v>
      </c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1"/>
      <c r="CF46" s="59">
        <v>200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3"/>
      <c r="CW46" s="54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6"/>
      <c r="DN46" s="54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57">
        <f t="shared" si="3"/>
        <v>200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9">
        <f t="shared" si="5"/>
        <v>0</v>
      </c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6"/>
      <c r="FJ46" s="46"/>
    </row>
    <row r="47" spans="1:166" ht="15.75" customHeight="1" thickBot="1">
      <c r="A47" s="60" t="s">
        <v>122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108"/>
      <c r="AN47" s="63"/>
      <c r="AO47" s="64"/>
      <c r="AP47" s="64"/>
      <c r="AQ47" s="64"/>
      <c r="AR47" s="64"/>
      <c r="AS47" s="65"/>
      <c r="AT47" s="66" t="s">
        <v>104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69">
        <v>69900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1"/>
      <c r="CF47" s="59">
        <v>59400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3"/>
      <c r="CW47" s="54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54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57">
        <f t="shared" si="3"/>
        <v>59400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9">
        <f t="shared" si="5"/>
        <v>10500</v>
      </c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6"/>
      <c r="FJ47" s="46"/>
    </row>
    <row r="48" spans="1:166" ht="15.75" customHeight="1" thickBot="1">
      <c r="A48" s="60" t="s">
        <v>154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108"/>
      <c r="AN48" s="63"/>
      <c r="AO48" s="64"/>
      <c r="AP48" s="64"/>
      <c r="AQ48" s="64"/>
      <c r="AR48" s="64"/>
      <c r="AS48" s="65"/>
      <c r="AT48" s="66" t="s">
        <v>155</v>
      </c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8"/>
      <c r="BJ48" s="69">
        <v>0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1"/>
      <c r="CF48" s="59">
        <v>0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3"/>
      <c r="CW48" s="54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6"/>
      <c r="DN48" s="54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6"/>
      <c r="EE48" s="57">
        <f>CF48</f>
        <v>0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9">
        <f t="shared" si="5"/>
        <v>0</v>
      </c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6"/>
      <c r="FJ48" s="46"/>
    </row>
    <row r="49" spans="1:166" ht="15.75" customHeight="1" thickBot="1">
      <c r="A49" s="60" t="s">
        <v>159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3"/>
      <c r="AO49" s="64"/>
      <c r="AP49" s="64"/>
      <c r="AQ49" s="64"/>
      <c r="AR49" s="64"/>
      <c r="AS49" s="65"/>
      <c r="AT49" s="66" t="s">
        <v>160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8"/>
      <c r="BJ49" s="69">
        <v>0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1"/>
      <c r="CF49" s="59">
        <v>0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3"/>
      <c r="CW49" s="54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6"/>
      <c r="DN49" s="54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  <c r="EE49" s="57">
        <f>CF49</f>
        <v>0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9">
        <f t="shared" si="5"/>
        <v>0</v>
      </c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6"/>
      <c r="FJ49" s="46"/>
    </row>
    <row r="50" spans="1:166" ht="11.25" customHeight="1" thickBot="1">
      <c r="A50" s="98" t="s">
        <v>216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00"/>
      <c r="AO50" s="101"/>
      <c r="AP50" s="101"/>
      <c r="AQ50" s="101"/>
      <c r="AR50" s="101"/>
      <c r="AS50" s="101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  <c r="BE50" s="117"/>
      <c r="BF50" s="117"/>
      <c r="BG50" s="117"/>
      <c r="BH50" s="117"/>
      <c r="BI50" s="118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3">
        <v>1670434.82</v>
      </c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5"/>
      <c r="CW50" s="103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5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58">
        <f>CF50</f>
        <v>1670434.82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9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1"/>
  <sheetViews>
    <sheetView view="pageBreakPreview" zoomScale="90" zoomScaleSheetLayoutView="90" workbookViewId="0" topLeftCell="A2">
      <selection activeCell="CX85" sqref="CX85:DJ85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6.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49"/>
      <c r="AK3" s="127" t="s">
        <v>17</v>
      </c>
      <c r="AL3" s="128"/>
      <c r="AM3" s="128"/>
      <c r="AN3" s="128"/>
      <c r="AO3" s="128"/>
      <c r="AP3" s="149"/>
      <c r="AQ3" s="127" t="s">
        <v>85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49"/>
      <c r="BC3" s="127" t="s">
        <v>54</v>
      </c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49"/>
      <c r="BU3" s="127" t="s">
        <v>24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49"/>
      <c r="CH3" s="124" t="s">
        <v>18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6"/>
      <c r="EK3" s="124" t="s">
        <v>26</v>
      </c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</row>
    <row r="4" spans="1:166" ht="33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50"/>
      <c r="AK4" s="129"/>
      <c r="AL4" s="130"/>
      <c r="AM4" s="130"/>
      <c r="AN4" s="130"/>
      <c r="AO4" s="130"/>
      <c r="AP4" s="150"/>
      <c r="AQ4" s="129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50"/>
      <c r="BC4" s="129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50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50"/>
      <c r="CH4" s="124" t="s">
        <v>84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6"/>
      <c r="CX4" s="124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6"/>
      <c r="DK4" s="124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6"/>
      <c r="DX4" s="124" t="s">
        <v>21</v>
      </c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6"/>
      <c r="EK4" s="124" t="s">
        <v>25</v>
      </c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6"/>
      <c r="EX4" s="124" t="s">
        <v>30</v>
      </c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</row>
    <row r="5" spans="1:166" ht="8.25" customHeight="1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265">
        <v>2</v>
      </c>
      <c r="AL5" s="168"/>
      <c r="AM5" s="168"/>
      <c r="AN5" s="168"/>
      <c r="AO5" s="168"/>
      <c r="AP5" s="169"/>
      <c r="AQ5" s="265">
        <v>3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265">
        <v>4</v>
      </c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9"/>
      <c r="BU5" s="265">
        <v>5</v>
      </c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9"/>
      <c r="CH5" s="265">
        <v>6</v>
      </c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9"/>
      <c r="CX5" s="265">
        <v>7</v>
      </c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9"/>
      <c r="DK5" s="265">
        <v>8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9"/>
      <c r="DX5" s="265">
        <v>9</v>
      </c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9"/>
      <c r="EK5" s="265">
        <v>10</v>
      </c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9"/>
      <c r="EX5" s="265">
        <v>11</v>
      </c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</row>
    <row r="6" spans="1:166" ht="15" customHeight="1">
      <c r="A6" s="174" t="s">
        <v>23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278"/>
      <c r="AK6" s="272" t="s">
        <v>33</v>
      </c>
      <c r="AL6" s="273"/>
      <c r="AM6" s="273"/>
      <c r="AN6" s="273"/>
      <c r="AO6" s="273"/>
      <c r="AP6" s="274"/>
      <c r="AQ6" s="275" t="s">
        <v>41</v>
      </c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/>
      <c r="BC6" s="247">
        <f>BC8+BC56+BC61+BC66+BC72+BC83+BC86+BC81</f>
        <v>6353200</v>
      </c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9"/>
      <c r="BU6" s="247">
        <f>BC6</f>
        <v>6353200</v>
      </c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9"/>
      <c r="CH6" s="266">
        <f>CH8+CH56+CH61+CH66+CH72+CH83+CH86+CH81</f>
        <v>3802921.7299999995</v>
      </c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8"/>
      <c r="CX6" s="247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9"/>
      <c r="DK6" s="247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9"/>
      <c r="DX6" s="266">
        <f>CH6</f>
        <v>3802921.7299999995</v>
      </c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8"/>
      <c r="EK6" s="269">
        <f>BC6-CH6</f>
        <v>2550278.2700000005</v>
      </c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1"/>
      <c r="EX6" s="247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64"/>
    </row>
    <row r="7" spans="1:166" ht="10.5" customHeight="1">
      <c r="A7" s="256" t="s">
        <v>16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  <c r="AK7" s="63"/>
      <c r="AL7" s="64"/>
      <c r="AM7" s="64"/>
      <c r="AN7" s="64"/>
      <c r="AO7" s="64"/>
      <c r="AP7" s="65"/>
      <c r="AQ7" s="261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  <c r="BC7" s="184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91"/>
      <c r="BU7" s="184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91"/>
      <c r="CH7" s="184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91"/>
      <c r="CX7" s="184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91"/>
      <c r="DK7" s="184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91"/>
      <c r="DX7" s="194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6"/>
      <c r="EK7" s="184">
        <f>BC7-DX7</f>
        <v>0</v>
      </c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91"/>
      <c r="EX7" s="184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9"/>
    </row>
    <row r="8" spans="1:166" ht="12.75" customHeight="1">
      <c r="A8" s="258" t="s">
        <v>107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93"/>
      <c r="AL8" s="94"/>
      <c r="AM8" s="94"/>
      <c r="AN8" s="94"/>
      <c r="AO8" s="94"/>
      <c r="AP8" s="95"/>
      <c r="AQ8" s="203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197">
        <f>BC9+BC14+BC36+BC37+BC40</f>
        <v>4404800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7">
        <f aca="true" t="shared" si="0" ref="BU8:BU27">BC8</f>
        <v>4404800</v>
      </c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3"/>
      <c r="CH8" s="194">
        <f>CH9+CH14+CH36+CH40+CH37</f>
        <v>2705020.21</v>
      </c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6"/>
      <c r="CX8" s="197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97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3"/>
      <c r="DX8" s="194">
        <f aca="true" t="shared" si="1" ref="DX8:DX24">CH8</f>
        <v>2705020.21</v>
      </c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6"/>
      <c r="EK8" s="186">
        <f>BC8-CH8</f>
        <v>1699779.79</v>
      </c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91"/>
      <c r="EX8" s="184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9"/>
    </row>
    <row r="9" spans="1:169" ht="13.5" customHeight="1">
      <c r="A9" s="258" t="s">
        <v>108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/>
      <c r="AK9" s="93"/>
      <c r="AL9" s="94"/>
      <c r="AM9" s="94"/>
      <c r="AN9" s="94"/>
      <c r="AO9" s="94"/>
      <c r="AP9" s="95"/>
      <c r="AQ9" s="203" t="s">
        <v>226</v>
      </c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197">
        <f>BC10+BC13</f>
        <v>767300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7">
        <f t="shared" si="0"/>
        <v>767300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3"/>
      <c r="CH9" s="194">
        <f>CH11+CH12+CH13</f>
        <v>468197.29</v>
      </c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6"/>
      <c r="CX9" s="197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3"/>
      <c r="DK9" s="197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3"/>
      <c r="DX9" s="194">
        <f t="shared" si="1"/>
        <v>468197.29</v>
      </c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6"/>
      <c r="EK9" s="186">
        <f aca="true" t="shared" si="2" ref="EK9:EK16">BC9-CH9</f>
        <v>299102.71</v>
      </c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91"/>
      <c r="EX9" s="197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201"/>
      <c r="FK9" s="17"/>
      <c r="FL9" s="17"/>
      <c r="FM9" s="17"/>
    </row>
    <row r="10" spans="1:166" ht="23.25" customHeight="1">
      <c r="A10" s="250" t="s">
        <v>209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60"/>
      <c r="AK10" s="63"/>
      <c r="AL10" s="64"/>
      <c r="AM10" s="64"/>
      <c r="AN10" s="64"/>
      <c r="AO10" s="64"/>
      <c r="AP10" s="65"/>
      <c r="AQ10" s="74" t="s">
        <v>162</v>
      </c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6"/>
      <c r="BC10" s="184">
        <f>BC11+BC12</f>
        <v>718100</v>
      </c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91"/>
      <c r="BU10" s="184">
        <f t="shared" si="0"/>
        <v>718100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91"/>
      <c r="CH10" s="186">
        <f>CH11+CH12</f>
        <v>443638.08999999997</v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8"/>
      <c r="CX10" s="184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91"/>
      <c r="DK10" s="184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91"/>
      <c r="DX10" s="186">
        <f t="shared" si="1"/>
        <v>443638.08999999997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8"/>
      <c r="EK10" s="186">
        <f t="shared" si="2"/>
        <v>274461.91000000003</v>
      </c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91"/>
      <c r="EX10" s="197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201"/>
    </row>
    <row r="11" spans="1:166" ht="25.5" customHeight="1">
      <c r="A11" s="190" t="s">
        <v>196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20"/>
      <c r="AH11" s="20"/>
      <c r="AI11" s="20"/>
      <c r="AJ11" s="20"/>
      <c r="AK11" s="63"/>
      <c r="AL11" s="64"/>
      <c r="AM11" s="64"/>
      <c r="AN11" s="64"/>
      <c r="AO11" s="64"/>
      <c r="AP11" s="65"/>
      <c r="AQ11" s="74" t="s">
        <v>163</v>
      </c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184">
        <v>549800</v>
      </c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91"/>
      <c r="BR11" s="31"/>
      <c r="BS11" s="31"/>
      <c r="BT11" s="31"/>
      <c r="BU11" s="184">
        <f t="shared" si="0"/>
        <v>549800</v>
      </c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91"/>
      <c r="CH11" s="186">
        <v>340735.85</v>
      </c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8"/>
      <c r="CX11" s="184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91"/>
      <c r="DK11" s="184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91"/>
      <c r="DX11" s="186">
        <f t="shared" si="1"/>
        <v>340735.85</v>
      </c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8"/>
      <c r="EK11" s="186">
        <f t="shared" si="2"/>
        <v>209064.15000000002</v>
      </c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91"/>
      <c r="EX11" s="184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9"/>
    </row>
    <row r="12" spans="1:166" ht="51" customHeight="1">
      <c r="A12" s="190" t="s">
        <v>197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20"/>
      <c r="AH12" s="20"/>
      <c r="AI12" s="20"/>
      <c r="AJ12" s="20"/>
      <c r="AK12" s="63"/>
      <c r="AL12" s="64"/>
      <c r="AM12" s="64"/>
      <c r="AN12" s="64"/>
      <c r="AO12" s="64"/>
      <c r="AP12" s="65"/>
      <c r="AQ12" s="74" t="s">
        <v>164</v>
      </c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6"/>
      <c r="BC12" s="184">
        <v>168300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91"/>
      <c r="BR12" s="31"/>
      <c r="BS12" s="31"/>
      <c r="BT12" s="31"/>
      <c r="BU12" s="184">
        <f t="shared" si="0"/>
        <v>168300</v>
      </c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91"/>
      <c r="CH12" s="184">
        <v>102902.24</v>
      </c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91"/>
      <c r="CX12" s="184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91"/>
      <c r="DK12" s="184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91"/>
      <c r="DX12" s="186">
        <f t="shared" si="1"/>
        <v>102902.24</v>
      </c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8"/>
      <c r="EK12" s="186">
        <f t="shared" si="2"/>
        <v>65397.759999999995</v>
      </c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91"/>
      <c r="EX12" s="184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9"/>
    </row>
    <row r="13" spans="1:166" ht="39" customHeight="1">
      <c r="A13" s="190" t="s">
        <v>201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20"/>
      <c r="AH13" s="20"/>
      <c r="AI13" s="20"/>
      <c r="AJ13" s="20"/>
      <c r="AK13" s="63"/>
      <c r="AL13" s="64"/>
      <c r="AM13" s="64"/>
      <c r="AN13" s="64"/>
      <c r="AO13" s="64"/>
      <c r="AP13" s="65"/>
      <c r="AQ13" s="74" t="s">
        <v>213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6"/>
      <c r="BC13" s="184">
        <v>49200</v>
      </c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91"/>
      <c r="BR13" s="29"/>
      <c r="BS13" s="29"/>
      <c r="BT13" s="30"/>
      <c r="BU13" s="184">
        <f>BC13</f>
        <v>49200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91"/>
      <c r="CH13" s="184">
        <v>24559.2</v>
      </c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91"/>
      <c r="CX13" s="184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91"/>
      <c r="DK13" s="184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91"/>
      <c r="DX13" s="186">
        <f>CH13</f>
        <v>24559.2</v>
      </c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8"/>
      <c r="EK13" s="186">
        <f>BC13-CH13</f>
        <v>24640.8</v>
      </c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91"/>
      <c r="EX13" s="184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9"/>
    </row>
    <row r="14" spans="1:166" ht="15.75" customHeight="1">
      <c r="A14" s="243" t="s">
        <v>109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4"/>
      <c r="AK14" s="93"/>
      <c r="AL14" s="94"/>
      <c r="AM14" s="94"/>
      <c r="AN14" s="94"/>
      <c r="AO14" s="94"/>
      <c r="AP14" s="95"/>
      <c r="AQ14" s="203" t="s">
        <v>125</v>
      </c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97">
        <f>BC15+BC19+BC27+BC18+BC35</f>
        <v>2779100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3"/>
      <c r="BU14" s="197">
        <f t="shared" si="0"/>
        <v>2779100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3"/>
      <c r="CH14" s="194">
        <f>CH15+CH18+CH19+CH27+CH30+CH33+CH35</f>
        <v>1733067.6</v>
      </c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3"/>
      <c r="CX14" s="197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97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3"/>
      <c r="DX14" s="186">
        <f t="shared" si="1"/>
        <v>1733067.6</v>
      </c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8"/>
      <c r="EK14" s="186">
        <f t="shared" si="2"/>
        <v>1046032.3999999999</v>
      </c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91"/>
      <c r="EX14" s="197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201"/>
    </row>
    <row r="15" spans="1:166" ht="22.5" customHeight="1">
      <c r="A15" s="190" t="s">
        <v>209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246"/>
      <c r="AK15" s="93"/>
      <c r="AL15" s="94"/>
      <c r="AM15" s="94"/>
      <c r="AN15" s="94"/>
      <c r="AO15" s="94"/>
      <c r="AP15" s="95"/>
      <c r="AQ15" s="203" t="s">
        <v>165</v>
      </c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197">
        <f>BC16+BC17</f>
        <v>2108100</v>
      </c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184">
        <f t="shared" si="0"/>
        <v>2108100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91"/>
      <c r="CH15" s="194">
        <f>CH16+CH17</f>
        <v>1481921.06</v>
      </c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3"/>
      <c r="CX15" s="197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3"/>
      <c r="DK15" s="197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3"/>
      <c r="DX15" s="194">
        <f t="shared" si="1"/>
        <v>1481921.06</v>
      </c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6"/>
      <c r="EK15" s="186">
        <f t="shared" si="2"/>
        <v>626178.94</v>
      </c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91"/>
      <c r="EX15" s="197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201"/>
    </row>
    <row r="16" spans="1:166" ht="24" customHeight="1">
      <c r="A16" s="245" t="s">
        <v>196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18"/>
      <c r="AH16" s="18"/>
      <c r="AI16" s="18"/>
      <c r="AJ16" s="18"/>
      <c r="AK16" s="63"/>
      <c r="AL16" s="64"/>
      <c r="AM16" s="64"/>
      <c r="AN16" s="64"/>
      <c r="AO16" s="64"/>
      <c r="AP16" s="65"/>
      <c r="AQ16" s="74" t="s">
        <v>166</v>
      </c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184">
        <v>1609000</v>
      </c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91"/>
      <c r="BR16" s="31"/>
      <c r="BS16" s="31"/>
      <c r="BT16" s="31"/>
      <c r="BU16" s="184">
        <f t="shared" si="0"/>
        <v>1609000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91"/>
      <c r="CH16" s="184">
        <v>1137934.29</v>
      </c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91"/>
      <c r="CX16" s="184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91"/>
      <c r="DK16" s="184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91"/>
      <c r="DX16" s="186">
        <f t="shared" si="1"/>
        <v>1137934.29</v>
      </c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8"/>
      <c r="EK16" s="186">
        <f t="shared" si="2"/>
        <v>471065.70999999996</v>
      </c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91"/>
      <c r="EX16" s="184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9"/>
    </row>
    <row r="17" spans="1:166" ht="47.25" customHeight="1">
      <c r="A17" s="190" t="s">
        <v>197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8"/>
      <c r="AH17" s="18"/>
      <c r="AI17" s="18"/>
      <c r="AJ17" s="18"/>
      <c r="AK17" s="63"/>
      <c r="AL17" s="64"/>
      <c r="AM17" s="64"/>
      <c r="AN17" s="64"/>
      <c r="AO17" s="64"/>
      <c r="AP17" s="65"/>
      <c r="AQ17" s="74" t="s">
        <v>167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184">
        <v>499100</v>
      </c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91"/>
      <c r="BR17" s="31"/>
      <c r="BS17" s="31"/>
      <c r="BT17" s="31"/>
      <c r="BU17" s="184">
        <f t="shared" si="0"/>
        <v>499100</v>
      </c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91"/>
      <c r="CH17" s="184">
        <v>343986.77</v>
      </c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91"/>
      <c r="CX17" s="184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91"/>
      <c r="DK17" s="184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91"/>
      <c r="DX17" s="186">
        <f t="shared" si="1"/>
        <v>343986.77</v>
      </c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8"/>
      <c r="EK17" s="186">
        <f>BC17-CH17</f>
        <v>155113.22999999998</v>
      </c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91"/>
      <c r="EX17" s="184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9"/>
    </row>
    <row r="18" spans="1:166" ht="12.75" customHeight="1">
      <c r="A18" s="190" t="s">
        <v>201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8"/>
      <c r="AH18" s="18"/>
      <c r="AI18" s="18"/>
      <c r="AJ18" s="18"/>
      <c r="AK18" s="63"/>
      <c r="AL18" s="64"/>
      <c r="AM18" s="64"/>
      <c r="AN18" s="64"/>
      <c r="AO18" s="64"/>
      <c r="AP18" s="65"/>
      <c r="AQ18" s="74" t="s">
        <v>214</v>
      </c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  <c r="BC18" s="184">
        <v>170400</v>
      </c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91"/>
      <c r="BR18" s="29"/>
      <c r="BS18" s="29"/>
      <c r="BT18" s="30"/>
      <c r="BU18" s="184">
        <f>BC18</f>
        <v>170400</v>
      </c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91"/>
      <c r="CH18" s="184">
        <v>85224</v>
      </c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91"/>
      <c r="CX18" s="184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91"/>
      <c r="DK18" s="184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91"/>
      <c r="DX18" s="186">
        <f>CH18</f>
        <v>85224</v>
      </c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8"/>
      <c r="EK18" s="186">
        <f>BC18-CH18</f>
        <v>85176</v>
      </c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91"/>
      <c r="EX18" s="184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9"/>
    </row>
    <row r="19" spans="1:166" ht="21.75" customHeight="1">
      <c r="A19" s="200" t="s">
        <v>198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2"/>
      <c r="AH19" s="22"/>
      <c r="AI19" s="22"/>
      <c r="AJ19" s="22"/>
      <c r="AK19" s="63"/>
      <c r="AL19" s="64"/>
      <c r="AM19" s="64"/>
      <c r="AN19" s="64"/>
      <c r="AO19" s="64"/>
      <c r="AP19" s="65"/>
      <c r="AQ19" s="203" t="s">
        <v>211</v>
      </c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197">
        <f>BC22</f>
        <v>488000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3"/>
      <c r="BR19" s="32"/>
      <c r="BS19" s="32"/>
      <c r="BT19" s="33"/>
      <c r="BU19" s="197">
        <f>BC19</f>
        <v>488000</v>
      </c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3"/>
      <c r="CH19" s="194">
        <f>CH22</f>
        <v>158997.72</v>
      </c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3"/>
      <c r="CX19" s="197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3"/>
      <c r="DK19" s="197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3"/>
      <c r="DX19" s="194">
        <f>CH19</f>
        <v>158997.72</v>
      </c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6"/>
      <c r="EK19" s="194">
        <f>BC19-CH19</f>
        <v>329002.28</v>
      </c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3"/>
      <c r="EX19" s="197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201"/>
    </row>
    <row r="20" spans="1:166" ht="12.75" customHeight="1" hidden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8"/>
      <c r="AH20" s="18"/>
      <c r="AI20" s="18"/>
      <c r="AJ20" s="18"/>
      <c r="AK20" s="63"/>
      <c r="AL20" s="64"/>
      <c r="AM20" s="64"/>
      <c r="AN20" s="64"/>
      <c r="AO20" s="64"/>
      <c r="AP20" s="65"/>
      <c r="AQ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84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91"/>
      <c r="BR20" s="29"/>
      <c r="BS20" s="29"/>
      <c r="BT20" s="30"/>
      <c r="BU20" s="184">
        <f>BC20</f>
        <v>0</v>
      </c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91"/>
      <c r="CH20" s="184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91"/>
      <c r="CX20" s="184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91"/>
      <c r="DK20" s="184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91"/>
      <c r="DX20" s="186">
        <f>CH20</f>
        <v>0</v>
      </c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8"/>
      <c r="EK20" s="186">
        <f>BC20-CH20</f>
        <v>0</v>
      </c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91"/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9"/>
    </row>
    <row r="21" spans="1:166" ht="12.75" customHeight="1" hidden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8"/>
      <c r="AH21" s="18"/>
      <c r="AI21" s="18"/>
      <c r="AJ21" s="18"/>
      <c r="AK21" s="63"/>
      <c r="AL21" s="64"/>
      <c r="AM21" s="64"/>
      <c r="AN21" s="64"/>
      <c r="AO21" s="64"/>
      <c r="AP21" s="65"/>
      <c r="AQ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184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91"/>
      <c r="BR21" s="29"/>
      <c r="BS21" s="29"/>
      <c r="BT21" s="30"/>
      <c r="BU21" s="184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91"/>
      <c r="CH21" s="186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8"/>
      <c r="CX21" s="184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91"/>
      <c r="DK21" s="184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91"/>
      <c r="DX21" s="186">
        <f>CH21</f>
        <v>0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8"/>
      <c r="EK21" s="186">
        <f>BC21-CH21</f>
        <v>0</v>
      </c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91"/>
      <c r="EX21" s="184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9"/>
    </row>
    <row r="22" spans="1:166" ht="35.25" customHeight="1">
      <c r="A22" s="213" t="s">
        <v>198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63"/>
      <c r="AL22" s="64"/>
      <c r="AM22" s="64"/>
      <c r="AN22" s="64"/>
      <c r="AO22" s="64"/>
      <c r="AP22" s="65"/>
      <c r="AQ22" s="74" t="s">
        <v>168</v>
      </c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184">
        <v>488000</v>
      </c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91"/>
      <c r="BU22" s="184">
        <f t="shared" si="0"/>
        <v>488000</v>
      </c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91"/>
      <c r="CH22" s="186">
        <v>158997.72</v>
      </c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8"/>
      <c r="CX22" s="184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91"/>
      <c r="DK22" s="197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3"/>
      <c r="DX22" s="186">
        <f t="shared" si="1"/>
        <v>158997.72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8"/>
      <c r="EK22" s="186">
        <f aca="true" t="shared" si="3" ref="EK22:EK28">BC22-CH22</f>
        <v>329002.28</v>
      </c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91"/>
      <c r="EX22" s="197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201"/>
    </row>
    <row r="23" spans="1:166" ht="13.5" customHeight="1" hidden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8"/>
      <c r="AG23" s="18"/>
      <c r="AH23" s="18"/>
      <c r="AI23" s="18"/>
      <c r="AJ23" s="18"/>
      <c r="AK23" s="63"/>
      <c r="AL23" s="64"/>
      <c r="AM23" s="64"/>
      <c r="AN23" s="64"/>
      <c r="AO23" s="64"/>
      <c r="AP23" s="65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91"/>
      <c r="BR23" s="31"/>
      <c r="BS23" s="31"/>
      <c r="BT23" s="31"/>
      <c r="BU23" s="184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91"/>
      <c r="CH23" s="186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8"/>
      <c r="CX23" s="184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91"/>
      <c r="DK23" s="184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91"/>
      <c r="DX23" s="186">
        <f t="shared" si="1"/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8"/>
      <c r="EK23" s="186">
        <f t="shared" si="3"/>
        <v>0</v>
      </c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91"/>
      <c r="EX23" s="184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9"/>
    </row>
    <row r="24" spans="1:166" ht="15.75" customHeight="1" hidden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8"/>
      <c r="AG24" s="18"/>
      <c r="AH24" s="18"/>
      <c r="AI24" s="18"/>
      <c r="AJ24" s="18"/>
      <c r="AK24" s="63"/>
      <c r="AL24" s="64"/>
      <c r="AM24" s="64"/>
      <c r="AN24" s="64"/>
      <c r="AO24" s="64"/>
      <c r="AP24" s="65"/>
      <c r="AQ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6"/>
      <c r="BC24" s="184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91"/>
      <c r="BR24" s="31"/>
      <c r="BS24" s="31"/>
      <c r="BT24" s="31"/>
      <c r="BU24" s="184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91"/>
      <c r="CH24" s="186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91"/>
      <c r="DK24" s="184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91"/>
      <c r="DX24" s="186">
        <f t="shared" si="1"/>
        <v>0</v>
      </c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8"/>
      <c r="EK24" s="186">
        <f t="shared" si="3"/>
        <v>0</v>
      </c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91"/>
      <c r="EX24" s="184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9"/>
    </row>
    <row r="25" spans="1:166" ht="15.75" customHeight="1" hidden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63"/>
      <c r="AL25" s="64"/>
      <c r="AM25" s="64"/>
      <c r="AN25" s="64"/>
      <c r="AO25" s="64"/>
      <c r="AP25" s="65"/>
      <c r="AQ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184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91"/>
      <c r="BU25" s="184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91"/>
      <c r="CH25" s="186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8"/>
      <c r="CX25" s="184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91"/>
      <c r="DK25" s="184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91"/>
      <c r="DX25" s="186">
        <f aca="true" t="shared" si="4" ref="DX25:DX35">CH25</f>
        <v>0</v>
      </c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8"/>
      <c r="EK25" s="186">
        <f t="shared" si="3"/>
        <v>0</v>
      </c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91"/>
      <c r="EX25" s="184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9"/>
    </row>
    <row r="26" spans="1:166" ht="15.75" customHeight="1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8"/>
      <c r="AH26" s="18"/>
      <c r="AI26" s="18"/>
      <c r="AJ26" s="18"/>
      <c r="AK26" s="63"/>
      <c r="AL26" s="64"/>
      <c r="AM26" s="64"/>
      <c r="AN26" s="64"/>
      <c r="AO26" s="64"/>
      <c r="AP26" s="65"/>
      <c r="AQ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184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29"/>
      <c r="BS26" s="29"/>
      <c r="BT26" s="30"/>
      <c r="BU26" s="184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91"/>
      <c r="CH26" s="186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8"/>
      <c r="CX26" s="184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91"/>
      <c r="DK26" s="184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91"/>
      <c r="DX26" s="186">
        <f t="shared" si="4"/>
        <v>0</v>
      </c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8"/>
      <c r="EK26" s="186">
        <f t="shared" si="3"/>
        <v>0</v>
      </c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8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9"/>
    </row>
    <row r="27" spans="1:166" ht="17.25" customHeight="1">
      <c r="A27" s="240" t="s">
        <v>212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6"/>
      <c r="AH27" s="6"/>
      <c r="AI27" s="6"/>
      <c r="AJ27" s="6"/>
      <c r="AK27" s="241"/>
      <c r="AL27" s="64"/>
      <c r="AM27" s="64"/>
      <c r="AN27" s="64"/>
      <c r="AO27" s="64"/>
      <c r="AP27" s="65"/>
      <c r="AQ27" s="203" t="s">
        <v>169</v>
      </c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197">
        <f>BC28+BC29+BC36</f>
        <v>12400</v>
      </c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3"/>
      <c r="BR27" s="34"/>
      <c r="BS27" s="34"/>
      <c r="BT27" s="34"/>
      <c r="BU27" s="197">
        <f t="shared" si="0"/>
        <v>12400</v>
      </c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3"/>
      <c r="CH27" s="194">
        <f>CH28+CH29+CH34</f>
        <v>6724.82</v>
      </c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6"/>
      <c r="CX27" s="197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3"/>
      <c r="DK27" s="197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  <c r="DX27" s="194">
        <f t="shared" si="4"/>
        <v>6724.82</v>
      </c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6"/>
      <c r="EK27" s="194">
        <f t="shared" si="3"/>
        <v>5675.18</v>
      </c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6"/>
      <c r="EX27" s="197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201"/>
    </row>
    <row r="28" spans="1:166" ht="22.5" customHeight="1">
      <c r="A28" s="240" t="s">
        <v>199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3"/>
      <c r="AH28" s="23"/>
      <c r="AI28" s="23"/>
      <c r="AJ28" s="23"/>
      <c r="AK28" s="285"/>
      <c r="AL28" s="286"/>
      <c r="AM28" s="286"/>
      <c r="AN28" s="286"/>
      <c r="AO28" s="286"/>
      <c r="AP28" s="287"/>
      <c r="AQ28" s="203" t="s">
        <v>170</v>
      </c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5"/>
      <c r="BC28" s="197">
        <v>2400</v>
      </c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3"/>
      <c r="BR28" s="34"/>
      <c r="BS28" s="34"/>
      <c r="BT28" s="34"/>
      <c r="BU28" s="197">
        <f>BC28</f>
        <v>2400</v>
      </c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3"/>
      <c r="CH28" s="194">
        <v>2442</v>
      </c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6"/>
      <c r="CX28" s="197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3"/>
      <c r="DK28" s="197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3"/>
      <c r="DX28" s="194">
        <f t="shared" si="4"/>
        <v>2442</v>
      </c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6"/>
      <c r="EK28" s="186">
        <f t="shared" si="3"/>
        <v>-42</v>
      </c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91"/>
      <c r="EX28" s="184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9"/>
    </row>
    <row r="29" spans="1:166" ht="17.25" customHeight="1">
      <c r="A29" s="240" t="s">
        <v>200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"/>
      <c r="AH29" s="24"/>
      <c r="AI29" s="24"/>
      <c r="AJ29" s="24"/>
      <c r="AK29" s="285"/>
      <c r="AL29" s="286"/>
      <c r="AM29" s="286"/>
      <c r="AN29" s="286"/>
      <c r="AO29" s="286"/>
      <c r="AP29" s="287"/>
      <c r="AQ29" s="203" t="s">
        <v>171</v>
      </c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5"/>
      <c r="BC29" s="197">
        <v>9900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32"/>
      <c r="BS29" s="32"/>
      <c r="BT29" s="33"/>
      <c r="BU29" s="197">
        <f>BC29</f>
        <v>9900</v>
      </c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3"/>
      <c r="CH29" s="194">
        <v>4142.09</v>
      </c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6"/>
      <c r="CX29" s="197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3"/>
      <c r="DK29" s="197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3"/>
      <c r="DX29" s="194">
        <f t="shared" si="4"/>
        <v>4142.09</v>
      </c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6"/>
      <c r="EK29" s="186">
        <f aca="true" t="shared" si="5" ref="EK29:EK45">BC29-CH29</f>
        <v>5757.91</v>
      </c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91"/>
      <c r="EX29" s="184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9"/>
    </row>
    <row r="30" spans="1:166" ht="14.25" customHeight="1" hidden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1"/>
      <c r="AG30" s="251"/>
      <c r="AH30" s="251"/>
      <c r="AI30" s="251"/>
      <c r="AJ30" s="252"/>
      <c r="AK30" s="253"/>
      <c r="AL30" s="254"/>
      <c r="AM30" s="254"/>
      <c r="AN30" s="254"/>
      <c r="AO30" s="254"/>
      <c r="AP30" s="255"/>
      <c r="AQ30" s="203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5"/>
      <c r="BC30" s="197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197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3"/>
      <c r="CH30" s="194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6"/>
      <c r="CX30" s="197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3"/>
      <c r="DK30" s="197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3"/>
      <c r="DX30" s="194">
        <f t="shared" si="4"/>
        <v>0</v>
      </c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6"/>
      <c r="EK30" s="186">
        <f t="shared" si="5"/>
        <v>0</v>
      </c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91"/>
      <c r="EX30" s="184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9"/>
    </row>
    <row r="31" spans="1:166" ht="13.5" customHeight="1" hidden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4"/>
      <c r="AK31" s="63"/>
      <c r="AL31" s="64"/>
      <c r="AM31" s="64"/>
      <c r="AN31" s="64"/>
      <c r="AO31" s="64"/>
      <c r="AP31" s="65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6"/>
      <c r="BC31" s="184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91"/>
      <c r="BU31" s="184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91"/>
      <c r="CH31" s="186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8"/>
      <c r="CX31" s="184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91"/>
      <c r="DK31" s="184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91"/>
      <c r="DX31" s="186">
        <f t="shared" si="4"/>
        <v>0</v>
      </c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86">
        <f t="shared" si="5"/>
        <v>0</v>
      </c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91"/>
      <c r="EX31" s="184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9"/>
    </row>
    <row r="32" spans="1:166" ht="15.75" customHeight="1" hidden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8"/>
      <c r="AG32" s="18"/>
      <c r="AH32" s="18"/>
      <c r="AI32" s="18"/>
      <c r="AJ32" s="18"/>
      <c r="AK32" s="63"/>
      <c r="AL32" s="64"/>
      <c r="AM32" s="64"/>
      <c r="AN32" s="64"/>
      <c r="AO32" s="64"/>
      <c r="AP32" s="65"/>
      <c r="AQ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6"/>
      <c r="BC32" s="184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29"/>
      <c r="BS32" s="29"/>
      <c r="BT32" s="29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91"/>
      <c r="CH32" s="186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8"/>
      <c r="CX32" s="184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91"/>
      <c r="DK32" s="184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91"/>
      <c r="DX32" s="186">
        <f>CH32</f>
        <v>0</v>
      </c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8"/>
      <c r="EK32" s="186">
        <f t="shared" si="5"/>
        <v>0</v>
      </c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91"/>
      <c r="EX32" s="184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9"/>
    </row>
    <row r="33" spans="1:166" ht="15.75" customHeight="1" hidden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8"/>
      <c r="AH33" s="18"/>
      <c r="AI33" s="18"/>
      <c r="AJ33" s="18"/>
      <c r="AK33" s="63"/>
      <c r="AL33" s="64"/>
      <c r="AM33" s="64"/>
      <c r="AN33" s="64"/>
      <c r="AO33" s="64"/>
      <c r="AP33" s="65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184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29"/>
      <c r="BS33" s="29"/>
      <c r="BT33" s="29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91"/>
      <c r="CH33" s="186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8"/>
      <c r="CX33" s="184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91"/>
      <c r="DK33" s="184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91"/>
      <c r="DX33" s="186">
        <f>CH33</f>
        <v>0</v>
      </c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8"/>
      <c r="EK33" s="186">
        <f t="shared" si="5"/>
        <v>0</v>
      </c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91"/>
      <c r="EX33" s="184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9"/>
    </row>
    <row r="34" spans="1:166" ht="15.75" customHeight="1">
      <c r="A34" s="190" t="s">
        <v>223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8"/>
      <c r="AH34" s="18"/>
      <c r="AI34" s="18"/>
      <c r="AJ34" s="18"/>
      <c r="AK34" s="63"/>
      <c r="AL34" s="64"/>
      <c r="AM34" s="64"/>
      <c r="AN34" s="64"/>
      <c r="AO34" s="64"/>
      <c r="AP34" s="65"/>
      <c r="AQ34" s="203" t="s">
        <v>222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5"/>
      <c r="BC34" s="197">
        <v>100</v>
      </c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29"/>
      <c r="BS34" s="29"/>
      <c r="BT34" s="29"/>
      <c r="BU34" s="185">
        <v>100</v>
      </c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91"/>
      <c r="CH34" s="186">
        <v>140.73</v>
      </c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8"/>
      <c r="CX34" s="184"/>
      <c r="CY34" s="185"/>
      <c r="CZ34" s="185"/>
      <c r="DA34" s="185"/>
      <c r="DB34" s="185"/>
      <c r="DC34" s="185"/>
      <c r="DD34" s="185"/>
      <c r="DE34" s="185"/>
      <c r="DF34" s="185"/>
      <c r="DG34" s="29"/>
      <c r="DH34" s="29"/>
      <c r="DI34" s="29"/>
      <c r="DJ34" s="30"/>
      <c r="DK34" s="184"/>
      <c r="DL34" s="185"/>
      <c r="DM34" s="185"/>
      <c r="DN34" s="185"/>
      <c r="DO34" s="185"/>
      <c r="DP34" s="185"/>
      <c r="DQ34" s="185"/>
      <c r="DR34" s="29"/>
      <c r="DS34" s="29"/>
      <c r="DT34" s="29"/>
      <c r="DU34" s="29"/>
      <c r="DV34" s="29"/>
      <c r="DW34" s="30"/>
      <c r="DX34" s="186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8"/>
      <c r="EK34" s="186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8"/>
      <c r="EX34" s="184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9"/>
    </row>
    <row r="35" spans="1:166" ht="22.5" customHeight="1">
      <c r="A35" s="190" t="s">
        <v>198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8"/>
      <c r="AH35" s="18"/>
      <c r="AI35" s="18"/>
      <c r="AJ35" s="18"/>
      <c r="AK35" s="63"/>
      <c r="AL35" s="64"/>
      <c r="AM35" s="64"/>
      <c r="AN35" s="64"/>
      <c r="AO35" s="64"/>
      <c r="AP35" s="65"/>
      <c r="AQ35" s="74" t="s">
        <v>172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6"/>
      <c r="BC35" s="184">
        <v>200</v>
      </c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91"/>
      <c r="BR35" s="184">
        <v>200</v>
      </c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91"/>
      <c r="CH35" s="186">
        <v>200</v>
      </c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8"/>
      <c r="CX35" s="184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91"/>
      <c r="DK35" s="184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91"/>
      <c r="DX35" s="186">
        <f t="shared" si="4"/>
        <v>200</v>
      </c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8"/>
      <c r="EK35" s="186">
        <f t="shared" si="5"/>
        <v>0</v>
      </c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91"/>
      <c r="EX35" s="184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9"/>
    </row>
    <row r="36" spans="1:166" ht="15.75" customHeight="1">
      <c r="A36" s="200" t="s">
        <v>110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1"/>
      <c r="AH36" s="21"/>
      <c r="AI36" s="21"/>
      <c r="AJ36" s="21"/>
      <c r="AK36" s="63"/>
      <c r="AL36" s="64"/>
      <c r="AM36" s="64"/>
      <c r="AN36" s="64"/>
      <c r="AO36" s="64"/>
      <c r="AP36" s="65"/>
      <c r="AQ36" s="203" t="s">
        <v>173</v>
      </c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5"/>
      <c r="BC36" s="197">
        <v>100</v>
      </c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3"/>
      <c r="BR36" s="35"/>
      <c r="BS36" s="35"/>
      <c r="BT36" s="35"/>
      <c r="BU36" s="197">
        <v>100</v>
      </c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3"/>
      <c r="CH36" s="194">
        <v>0</v>
      </c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6"/>
      <c r="CX36" s="197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3"/>
      <c r="DK36" s="197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3"/>
      <c r="DX36" s="194">
        <f aca="true" t="shared" si="6" ref="DX36:DX43">CH36</f>
        <v>0</v>
      </c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6"/>
      <c r="EK36" s="186">
        <f t="shared" si="5"/>
        <v>100</v>
      </c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8"/>
      <c r="EX36" s="184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9"/>
    </row>
    <row r="37" spans="1:166" ht="16.5" customHeight="1">
      <c r="A37" s="212" t="s">
        <v>218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6"/>
      <c r="AH37" s="26"/>
      <c r="AI37" s="26"/>
      <c r="AJ37" s="26"/>
      <c r="AK37" s="93"/>
      <c r="AL37" s="94"/>
      <c r="AM37" s="94"/>
      <c r="AN37" s="94"/>
      <c r="AO37" s="94"/>
      <c r="AP37" s="95"/>
      <c r="AQ37" s="203" t="s">
        <v>219</v>
      </c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5"/>
      <c r="BC37" s="197">
        <v>259700</v>
      </c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3"/>
      <c r="BR37" s="35"/>
      <c r="BS37" s="35"/>
      <c r="BT37" s="35"/>
      <c r="BU37" s="197">
        <v>259700</v>
      </c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3"/>
      <c r="CH37" s="194">
        <v>259700</v>
      </c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6"/>
      <c r="CX37" s="279"/>
      <c r="CY37" s="280"/>
      <c r="CZ37" s="280"/>
      <c r="DA37" s="280"/>
      <c r="DB37" s="280"/>
      <c r="DC37" s="280"/>
      <c r="DD37" s="280"/>
      <c r="DE37" s="280"/>
      <c r="DF37" s="17"/>
      <c r="DG37" s="17"/>
      <c r="DH37" s="17"/>
      <c r="DI37" s="17"/>
      <c r="DJ37" s="17"/>
      <c r="DK37" s="197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  <c r="DX37" s="194">
        <f t="shared" si="6"/>
        <v>259700</v>
      </c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6"/>
      <c r="EK37" s="194">
        <f t="shared" si="5"/>
        <v>0</v>
      </c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6"/>
      <c r="EX37" s="197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201"/>
    </row>
    <row r="38" spans="1:166" ht="0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21"/>
      <c r="AH38" s="21"/>
      <c r="AI38" s="21"/>
      <c r="AJ38" s="21"/>
      <c r="AK38" s="63"/>
      <c r="AL38" s="64"/>
      <c r="AM38" s="64"/>
      <c r="AN38" s="64"/>
      <c r="AO38" s="64"/>
      <c r="AP38" s="65"/>
      <c r="AQ38" s="74" t="s">
        <v>220</v>
      </c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6">
        <f>CH38</f>
        <v>0</v>
      </c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87"/>
      <c r="EJ38" s="188"/>
      <c r="EK38" s="186">
        <f t="shared" si="5"/>
        <v>0</v>
      </c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8"/>
      <c r="EX38" s="184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9"/>
    </row>
    <row r="39" spans="1:166" ht="15.75" customHeight="1">
      <c r="A39" s="211" t="s">
        <v>203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"/>
      <c r="AH39" s="21"/>
      <c r="AI39" s="21"/>
      <c r="AJ39" s="21"/>
      <c r="AK39" s="63"/>
      <c r="AL39" s="64"/>
      <c r="AM39" s="64"/>
      <c r="AN39" s="64"/>
      <c r="AO39" s="64"/>
      <c r="AP39" s="65"/>
      <c r="AQ39" s="74" t="s">
        <v>219</v>
      </c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184">
        <v>259700</v>
      </c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30"/>
      <c r="BR39" s="35"/>
      <c r="BS39" s="35"/>
      <c r="BT39" s="35"/>
      <c r="BU39" s="184">
        <v>259700</v>
      </c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91"/>
      <c r="CH39" s="186">
        <v>259700</v>
      </c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8"/>
      <c r="CX39" s="197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3"/>
      <c r="DK39" s="197"/>
      <c r="DL39" s="192"/>
      <c r="DM39" s="192"/>
      <c r="DN39" s="192"/>
      <c r="DO39" s="192"/>
      <c r="DP39" s="192"/>
      <c r="DQ39" s="192"/>
      <c r="DR39" s="32"/>
      <c r="DS39" s="32"/>
      <c r="DT39" s="32"/>
      <c r="DU39" s="32"/>
      <c r="DV39" s="32"/>
      <c r="DW39" s="33"/>
      <c r="DX39" s="186">
        <f>CH39</f>
        <v>259700</v>
      </c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8"/>
      <c r="EK39" s="186">
        <f t="shared" si="5"/>
        <v>0</v>
      </c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8"/>
      <c r="EX39" s="184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9"/>
    </row>
    <row r="40" spans="1:166" ht="15" customHeight="1">
      <c r="A40" s="242" t="s">
        <v>130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6"/>
      <c r="AH40" s="26"/>
      <c r="AI40" s="26"/>
      <c r="AJ40" s="26"/>
      <c r="AK40" s="93"/>
      <c r="AL40" s="94"/>
      <c r="AM40" s="94"/>
      <c r="AN40" s="94"/>
      <c r="AO40" s="94"/>
      <c r="AP40" s="95"/>
      <c r="AQ40" s="203" t="s">
        <v>131</v>
      </c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  <c r="BC40" s="197">
        <f>BC41+BC44+BC45+BC48+BC50+BC51+BC52+BC53+BC49+BC47</f>
        <v>598600</v>
      </c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  <c r="BR40" s="35"/>
      <c r="BS40" s="35"/>
      <c r="BT40" s="35"/>
      <c r="BU40" s="197">
        <f>BC40</f>
        <v>598600</v>
      </c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3"/>
      <c r="CH40" s="194">
        <f>CH41+CH44+CH45+CH48+CH50+CH53+CH51+CH49+CH47</f>
        <v>244055.32</v>
      </c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6"/>
      <c r="CX40" s="197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3"/>
      <c r="DK40" s="197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3"/>
      <c r="DX40" s="194">
        <f t="shared" si="6"/>
        <v>244055.32</v>
      </c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6"/>
      <c r="EK40" s="186">
        <f t="shared" si="5"/>
        <v>354544.68</v>
      </c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8"/>
      <c r="EX40" s="184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9"/>
    </row>
    <row r="41" spans="1:166" ht="12.75" customHeight="1">
      <c r="A41" s="200" t="s">
        <v>198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5"/>
      <c r="AG41" s="26"/>
      <c r="AH41" s="26"/>
      <c r="AI41" s="26"/>
      <c r="AJ41" s="26"/>
      <c r="AK41" s="93"/>
      <c r="AL41" s="94"/>
      <c r="AM41" s="94"/>
      <c r="AN41" s="94"/>
      <c r="AO41" s="94"/>
      <c r="AP41" s="95"/>
      <c r="AQ41" s="203" t="s">
        <v>210</v>
      </c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184">
        <f>BC42+BC43</f>
        <v>4000</v>
      </c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91"/>
      <c r="BR41" s="35"/>
      <c r="BS41" s="35"/>
      <c r="BT41" s="35"/>
      <c r="BU41" s="184">
        <f>BC41</f>
        <v>4000</v>
      </c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91"/>
      <c r="CH41" s="194">
        <f>CH42+CH43</f>
        <v>1350</v>
      </c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6"/>
      <c r="CX41" s="197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3"/>
      <c r="DK41" s="197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3"/>
      <c r="DX41" s="194">
        <f t="shared" si="6"/>
        <v>1350</v>
      </c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6"/>
      <c r="EK41" s="194">
        <f t="shared" si="5"/>
        <v>2650</v>
      </c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6"/>
      <c r="EX41" s="184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9"/>
    </row>
    <row r="42" spans="1:166" ht="37.5" customHeight="1">
      <c r="A42" s="190" t="s">
        <v>198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21"/>
      <c r="AH42" s="21"/>
      <c r="AI42" s="21"/>
      <c r="AJ42" s="21"/>
      <c r="AK42" s="63"/>
      <c r="AL42" s="64"/>
      <c r="AM42" s="64"/>
      <c r="AN42" s="64"/>
      <c r="AO42" s="64"/>
      <c r="AP42" s="65"/>
      <c r="AQ42" s="74" t="s">
        <v>174</v>
      </c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184">
        <v>2000</v>
      </c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91"/>
      <c r="BR42" s="35"/>
      <c r="BS42" s="35"/>
      <c r="BT42" s="35"/>
      <c r="BU42" s="184">
        <f>BC42</f>
        <v>2000</v>
      </c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91"/>
      <c r="CH42" s="186">
        <v>1350</v>
      </c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8"/>
      <c r="CX42" s="197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3"/>
      <c r="DK42" s="197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3"/>
      <c r="DX42" s="186">
        <f t="shared" si="6"/>
        <v>1350</v>
      </c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8"/>
      <c r="EK42" s="194">
        <f t="shared" si="5"/>
        <v>650</v>
      </c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6"/>
      <c r="EX42" s="184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9"/>
    </row>
    <row r="43" spans="1:166" ht="38.25" customHeight="1">
      <c r="A43" s="190" t="s">
        <v>198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21"/>
      <c r="AH43" s="21"/>
      <c r="AI43" s="21"/>
      <c r="AJ43" s="21"/>
      <c r="AK43" s="63"/>
      <c r="AL43" s="64"/>
      <c r="AM43" s="64"/>
      <c r="AN43" s="64"/>
      <c r="AO43" s="64"/>
      <c r="AP43" s="65"/>
      <c r="AQ43" s="74" t="s">
        <v>175</v>
      </c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184">
        <v>2000</v>
      </c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91"/>
      <c r="BR43" s="35"/>
      <c r="BS43" s="35"/>
      <c r="BT43" s="35"/>
      <c r="BU43" s="184">
        <f>BC43</f>
        <v>2000</v>
      </c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91"/>
      <c r="CH43" s="186">
        <v>0</v>
      </c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8"/>
      <c r="CX43" s="197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3"/>
      <c r="DK43" s="197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3"/>
      <c r="DX43" s="186">
        <f t="shared" si="6"/>
        <v>0</v>
      </c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8"/>
      <c r="EK43" s="186">
        <f t="shared" si="5"/>
        <v>2000</v>
      </c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8"/>
      <c r="EX43" s="184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9"/>
    </row>
    <row r="44" spans="1:166" ht="38.2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21"/>
      <c r="AH44" s="21"/>
      <c r="AI44" s="21"/>
      <c r="AJ44" s="21"/>
      <c r="AK44" s="63"/>
      <c r="AL44" s="64"/>
      <c r="AM44" s="64"/>
      <c r="AN44" s="64"/>
      <c r="AO44" s="64"/>
      <c r="AP44" s="65"/>
      <c r="AQ44" s="74" t="s">
        <v>221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184">
        <v>115000</v>
      </c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30"/>
      <c r="BR44" s="35"/>
      <c r="BS44" s="35"/>
      <c r="BT44" s="35"/>
      <c r="BU44" s="184">
        <v>115000</v>
      </c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91"/>
      <c r="CH44" s="186">
        <v>104171.32</v>
      </c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8"/>
      <c r="CX44" s="197"/>
      <c r="CY44" s="192"/>
      <c r="CZ44" s="192"/>
      <c r="DA44" s="192"/>
      <c r="DB44" s="192"/>
      <c r="DC44" s="192"/>
      <c r="DD44" s="192"/>
      <c r="DE44" s="192"/>
      <c r="DF44" s="32"/>
      <c r="DG44" s="32"/>
      <c r="DH44" s="32"/>
      <c r="DI44" s="32"/>
      <c r="DJ44" s="33"/>
      <c r="DK44" s="197"/>
      <c r="DL44" s="192"/>
      <c r="DM44" s="192"/>
      <c r="DN44" s="192"/>
      <c r="DO44" s="192"/>
      <c r="DP44" s="192"/>
      <c r="DQ44" s="32"/>
      <c r="DR44" s="32"/>
      <c r="DS44" s="32"/>
      <c r="DT44" s="32"/>
      <c r="DU44" s="32"/>
      <c r="DV44" s="32"/>
      <c r="DW44" s="33"/>
      <c r="DX44" s="186">
        <f>CH44</f>
        <v>104171.32</v>
      </c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8"/>
      <c r="EK44" s="186">
        <f t="shared" si="5"/>
        <v>10828.679999999993</v>
      </c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8"/>
      <c r="EX44" s="184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9"/>
    </row>
    <row r="45" spans="1:166" ht="36" customHeight="1">
      <c r="A45" s="190" t="s">
        <v>198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21"/>
      <c r="AH45" s="21"/>
      <c r="AI45" s="21"/>
      <c r="AJ45" s="21"/>
      <c r="AK45" s="63"/>
      <c r="AL45" s="64"/>
      <c r="AM45" s="64"/>
      <c r="AN45" s="64"/>
      <c r="AO45" s="64"/>
      <c r="AP45" s="65"/>
      <c r="AQ45" s="74" t="s">
        <v>176</v>
      </c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184">
        <v>18000</v>
      </c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91"/>
      <c r="BR45" s="35"/>
      <c r="BS45" s="35"/>
      <c r="BT45" s="35"/>
      <c r="BU45" s="184">
        <v>18000</v>
      </c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91"/>
      <c r="CH45" s="186">
        <v>12000</v>
      </c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8"/>
      <c r="CX45" s="197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3"/>
      <c r="DK45" s="197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3"/>
      <c r="DX45" s="186">
        <f>CH45</f>
        <v>12000</v>
      </c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8"/>
      <c r="EK45" s="186">
        <f t="shared" si="5"/>
        <v>6000</v>
      </c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8"/>
      <c r="EX45" s="184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9"/>
    </row>
    <row r="46" spans="1:166" ht="15.75" customHeight="1" hidden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20"/>
      <c r="AG46" s="21"/>
      <c r="AH46" s="21"/>
      <c r="AI46" s="21"/>
      <c r="AJ46" s="21"/>
      <c r="AK46" s="63"/>
      <c r="AL46" s="64"/>
      <c r="AM46" s="64"/>
      <c r="AN46" s="64"/>
      <c r="AO46" s="64"/>
      <c r="AP46" s="65"/>
      <c r="AQ46" s="74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6"/>
      <c r="BC46" s="184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91"/>
      <c r="BR46" s="35"/>
      <c r="BS46" s="35"/>
      <c r="BT46" s="35"/>
      <c r="BU46" s="184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91"/>
      <c r="CH46" s="186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8"/>
      <c r="CX46" s="197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97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3"/>
      <c r="DX46" s="186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8"/>
      <c r="EK46" s="186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8"/>
      <c r="EX46" s="184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9"/>
    </row>
    <row r="47" spans="1:166" ht="21.75" customHeight="1">
      <c r="A47" s="190" t="s">
        <v>198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21"/>
      <c r="AH47" s="21"/>
      <c r="AI47" s="21"/>
      <c r="AJ47" s="21"/>
      <c r="AK47" s="63"/>
      <c r="AL47" s="64"/>
      <c r="AM47" s="64"/>
      <c r="AN47" s="64"/>
      <c r="AO47" s="64"/>
      <c r="AP47" s="65"/>
      <c r="AQ47" s="74" t="s">
        <v>237</v>
      </c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6"/>
      <c r="BC47" s="184">
        <v>1300</v>
      </c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30"/>
      <c r="BR47" s="35"/>
      <c r="BS47" s="35"/>
      <c r="BT47" s="35"/>
      <c r="BU47" s="184">
        <v>1300</v>
      </c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91"/>
      <c r="CH47" s="186">
        <v>5300</v>
      </c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8"/>
      <c r="CX47" s="197"/>
      <c r="CY47" s="192"/>
      <c r="CZ47" s="192"/>
      <c r="DA47" s="192"/>
      <c r="DB47" s="192"/>
      <c r="DC47" s="192"/>
      <c r="DD47" s="192"/>
      <c r="DE47" s="192"/>
      <c r="DF47" s="32"/>
      <c r="DG47" s="32"/>
      <c r="DH47" s="32"/>
      <c r="DI47" s="32"/>
      <c r="DJ47" s="33"/>
      <c r="DK47" s="197"/>
      <c r="DL47" s="192"/>
      <c r="DM47" s="192"/>
      <c r="DN47" s="192"/>
      <c r="DO47" s="192"/>
      <c r="DP47" s="192"/>
      <c r="DQ47" s="192"/>
      <c r="DR47" s="32"/>
      <c r="DS47" s="32"/>
      <c r="DT47" s="32"/>
      <c r="DU47" s="32"/>
      <c r="DV47" s="32"/>
      <c r="DW47" s="33"/>
      <c r="DX47" s="186">
        <f>CH47</f>
        <v>5300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8"/>
      <c r="EK47" s="186">
        <f>BC47-CH47</f>
        <v>-4000</v>
      </c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8"/>
      <c r="EX47" s="184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9"/>
    </row>
    <row r="48" spans="1:166" ht="33.75" customHeight="1">
      <c r="A48" s="213" t="s">
        <v>198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4"/>
      <c r="AK48" s="63"/>
      <c r="AL48" s="64"/>
      <c r="AM48" s="64"/>
      <c r="AN48" s="64"/>
      <c r="AO48" s="64"/>
      <c r="AP48" s="65"/>
      <c r="AQ48" s="74" t="s">
        <v>227</v>
      </c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184">
        <v>37800</v>
      </c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91"/>
      <c r="BR48" s="35"/>
      <c r="BS48" s="35"/>
      <c r="BT48" s="35"/>
      <c r="BU48" s="184">
        <v>37800</v>
      </c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91"/>
      <c r="CH48" s="186">
        <v>35242</v>
      </c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8"/>
      <c r="CX48" s="197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3"/>
      <c r="DK48" s="197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3"/>
      <c r="DX48" s="186">
        <f>CH48</f>
        <v>35242</v>
      </c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8"/>
      <c r="EK48" s="186">
        <f>BC48-CH48</f>
        <v>2558</v>
      </c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8"/>
      <c r="EX48" s="184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9"/>
    </row>
    <row r="49" spans="1:166" ht="33.75" customHeight="1">
      <c r="A49" s="190" t="s">
        <v>198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8"/>
      <c r="AH49" s="18"/>
      <c r="AI49" s="18"/>
      <c r="AJ49" s="53"/>
      <c r="AK49" s="63"/>
      <c r="AL49" s="64"/>
      <c r="AM49" s="64"/>
      <c r="AN49" s="64"/>
      <c r="AO49" s="64"/>
      <c r="AP49" s="65"/>
      <c r="AQ49" s="74" t="s">
        <v>235</v>
      </c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6"/>
      <c r="BC49" s="184">
        <v>42800</v>
      </c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30"/>
      <c r="BR49" s="35"/>
      <c r="BS49" s="35"/>
      <c r="BT49" s="35"/>
      <c r="BU49" s="184">
        <v>42800</v>
      </c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91"/>
      <c r="CH49" s="186">
        <v>40800</v>
      </c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8"/>
      <c r="CX49" s="197"/>
      <c r="CY49" s="192"/>
      <c r="CZ49" s="192"/>
      <c r="DA49" s="192"/>
      <c r="DB49" s="192"/>
      <c r="DC49" s="192"/>
      <c r="DD49" s="192"/>
      <c r="DE49" s="192"/>
      <c r="DF49" s="192"/>
      <c r="DG49" s="32"/>
      <c r="DH49" s="32"/>
      <c r="DI49" s="32"/>
      <c r="DJ49" s="33"/>
      <c r="DK49" s="197"/>
      <c r="DL49" s="192"/>
      <c r="DM49" s="192"/>
      <c r="DN49" s="192"/>
      <c r="DO49" s="192"/>
      <c r="DP49" s="192"/>
      <c r="DQ49" s="192"/>
      <c r="DR49" s="32"/>
      <c r="DS49" s="32"/>
      <c r="DT49" s="32"/>
      <c r="DU49" s="32"/>
      <c r="DV49" s="32"/>
      <c r="DW49" s="33"/>
      <c r="DX49" s="186">
        <f>CH49</f>
        <v>40800</v>
      </c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8"/>
      <c r="EK49" s="186">
        <f>BC49-CH49</f>
        <v>2000</v>
      </c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8"/>
      <c r="EX49" s="184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9"/>
    </row>
    <row r="50" spans="1:166" ht="33" customHeight="1">
      <c r="A50" s="213" t="s">
        <v>198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63"/>
      <c r="AL50" s="64"/>
      <c r="AM50" s="64"/>
      <c r="AN50" s="64"/>
      <c r="AO50" s="64"/>
      <c r="AP50" s="65"/>
      <c r="AQ50" s="74" t="s">
        <v>177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184">
        <v>51800</v>
      </c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91"/>
      <c r="BR50" s="35"/>
      <c r="BS50" s="35"/>
      <c r="BT50" s="35"/>
      <c r="BU50" s="184">
        <f aca="true" t="shared" si="7" ref="BU50:BU59">BC50</f>
        <v>51800</v>
      </c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91"/>
      <c r="CH50" s="186">
        <v>0</v>
      </c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8"/>
      <c r="CX50" s="197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3"/>
      <c r="DK50" s="197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3"/>
      <c r="DX50" s="186">
        <f aca="true" t="shared" si="8" ref="DX50:DX61">CH50</f>
        <v>0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8"/>
      <c r="EK50" s="186">
        <f aca="true" t="shared" si="9" ref="EK50:EK60">BC50-CH50</f>
        <v>51800</v>
      </c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8"/>
      <c r="EX50" s="184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9"/>
    </row>
    <row r="51" spans="1:166" ht="33" customHeight="1">
      <c r="A51" s="190" t="s">
        <v>198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"/>
      <c r="AH51" s="19"/>
      <c r="AI51" s="19"/>
      <c r="AJ51" s="19"/>
      <c r="AK51" s="63"/>
      <c r="AL51" s="64"/>
      <c r="AM51" s="64"/>
      <c r="AN51" s="64"/>
      <c r="AO51" s="64"/>
      <c r="AP51" s="65"/>
      <c r="AQ51" s="74" t="s">
        <v>234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184">
        <v>8200</v>
      </c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30"/>
      <c r="BR51" s="35"/>
      <c r="BS51" s="35"/>
      <c r="BT51" s="35"/>
      <c r="BU51" s="184">
        <f t="shared" si="7"/>
        <v>8200</v>
      </c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91"/>
      <c r="CH51" s="186">
        <v>8200</v>
      </c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8"/>
      <c r="CX51" s="197"/>
      <c r="CY51" s="192"/>
      <c r="CZ51" s="192"/>
      <c r="DA51" s="192"/>
      <c r="DB51" s="192"/>
      <c r="DC51" s="192"/>
      <c r="DD51" s="192"/>
      <c r="DE51" s="192"/>
      <c r="DF51" s="32"/>
      <c r="DG51" s="32"/>
      <c r="DH51" s="32"/>
      <c r="DI51" s="32"/>
      <c r="DJ51" s="33"/>
      <c r="DK51" s="197"/>
      <c r="DL51" s="192"/>
      <c r="DM51" s="192"/>
      <c r="DN51" s="192"/>
      <c r="DO51" s="192"/>
      <c r="DP51" s="192"/>
      <c r="DQ51" s="192"/>
      <c r="DR51" s="32"/>
      <c r="DS51" s="32"/>
      <c r="DT51" s="32"/>
      <c r="DU51" s="32"/>
      <c r="DV51" s="32"/>
      <c r="DW51" s="33"/>
      <c r="DX51" s="186">
        <f>CH51</f>
        <v>8200</v>
      </c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8"/>
      <c r="EK51" s="186">
        <f>BC51-CH51</f>
        <v>0</v>
      </c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8"/>
      <c r="EX51" s="184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9"/>
    </row>
    <row r="52" spans="1:166" ht="33" customHeight="1">
      <c r="A52" s="190" t="s">
        <v>201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"/>
      <c r="AH52" s="19"/>
      <c r="AI52" s="19"/>
      <c r="AJ52" s="19"/>
      <c r="AK52" s="63"/>
      <c r="AL52" s="64"/>
      <c r="AM52" s="64"/>
      <c r="AN52" s="64"/>
      <c r="AO52" s="64"/>
      <c r="AP52" s="65"/>
      <c r="AQ52" s="74" t="s">
        <v>228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184">
        <v>266600</v>
      </c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30"/>
      <c r="BR52" s="35"/>
      <c r="BS52" s="35"/>
      <c r="BT52" s="35"/>
      <c r="BU52" s="184">
        <f>BC52</f>
        <v>266600</v>
      </c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91"/>
      <c r="CH52" s="186">
        <v>0</v>
      </c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8"/>
      <c r="CX52" s="197"/>
      <c r="CY52" s="192"/>
      <c r="CZ52" s="192"/>
      <c r="DA52" s="192"/>
      <c r="DB52" s="192"/>
      <c r="DC52" s="192"/>
      <c r="DD52" s="192"/>
      <c r="DE52" s="192"/>
      <c r="DF52" s="192"/>
      <c r="DG52" s="32"/>
      <c r="DH52" s="32"/>
      <c r="DI52" s="32"/>
      <c r="DJ52" s="33"/>
      <c r="DK52" s="197"/>
      <c r="DL52" s="192"/>
      <c r="DM52" s="192"/>
      <c r="DN52" s="192"/>
      <c r="DO52" s="192"/>
      <c r="DP52" s="192"/>
      <c r="DQ52" s="192"/>
      <c r="DR52" s="32"/>
      <c r="DS52" s="32"/>
      <c r="DT52" s="32"/>
      <c r="DU52" s="32"/>
      <c r="DV52" s="32"/>
      <c r="DW52" s="33"/>
      <c r="DX52" s="186">
        <f>CH52</f>
        <v>0</v>
      </c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8"/>
      <c r="EK52" s="186">
        <f>BC52-CH52</f>
        <v>266600</v>
      </c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8"/>
      <c r="EX52" s="184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9"/>
    </row>
    <row r="53" spans="1:166" ht="18" customHeight="1">
      <c r="A53" s="245" t="s">
        <v>212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19"/>
      <c r="AH53" s="19"/>
      <c r="AI53" s="19"/>
      <c r="AJ53" s="19"/>
      <c r="AK53" s="63"/>
      <c r="AL53" s="64"/>
      <c r="AM53" s="64"/>
      <c r="AN53" s="64"/>
      <c r="AO53" s="64"/>
      <c r="AP53" s="65"/>
      <c r="AQ53" s="74" t="s">
        <v>225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184">
        <f>BC54+BC55</f>
        <v>53100</v>
      </c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30"/>
      <c r="BR53" s="35"/>
      <c r="BS53" s="35"/>
      <c r="BT53" s="35"/>
      <c r="BU53" s="184">
        <f t="shared" si="7"/>
        <v>53100</v>
      </c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91"/>
      <c r="CH53" s="186">
        <f>CH54+CH55</f>
        <v>36992</v>
      </c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8"/>
      <c r="CX53" s="197"/>
      <c r="CY53" s="192"/>
      <c r="CZ53" s="192"/>
      <c r="DA53" s="192"/>
      <c r="DB53" s="192"/>
      <c r="DC53" s="192"/>
      <c r="DD53" s="192"/>
      <c r="DE53" s="192"/>
      <c r="DF53" s="192"/>
      <c r="DG53" s="32"/>
      <c r="DH53" s="32"/>
      <c r="DI53" s="32"/>
      <c r="DJ53" s="33"/>
      <c r="DK53" s="197"/>
      <c r="DL53" s="192"/>
      <c r="DM53" s="192"/>
      <c r="DN53" s="192"/>
      <c r="DO53" s="192"/>
      <c r="DP53" s="192"/>
      <c r="DQ53" s="192"/>
      <c r="DR53" s="32"/>
      <c r="DS53" s="32"/>
      <c r="DT53" s="32"/>
      <c r="DU53" s="32"/>
      <c r="DV53" s="32"/>
      <c r="DW53" s="33"/>
      <c r="DX53" s="186">
        <f>CH53</f>
        <v>36992</v>
      </c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8"/>
      <c r="EK53" s="186">
        <f>BC53-CH53</f>
        <v>16108</v>
      </c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8"/>
      <c r="EX53" s="184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9"/>
    </row>
    <row r="54" spans="1:166" ht="26.25" customHeight="1">
      <c r="A54" s="209" t="s">
        <v>199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1"/>
      <c r="AH54" s="21"/>
      <c r="AI54" s="21"/>
      <c r="AJ54" s="21"/>
      <c r="AK54" s="63"/>
      <c r="AL54" s="64"/>
      <c r="AM54" s="64"/>
      <c r="AN54" s="64"/>
      <c r="AO54" s="64"/>
      <c r="AP54" s="65"/>
      <c r="AQ54" s="74" t="s">
        <v>202</v>
      </c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6"/>
      <c r="BC54" s="184">
        <v>33100</v>
      </c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91"/>
      <c r="BR54" s="36"/>
      <c r="BS54" s="36"/>
      <c r="BT54" s="36"/>
      <c r="BU54" s="184">
        <f t="shared" si="7"/>
        <v>33100</v>
      </c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91"/>
      <c r="CH54" s="186">
        <v>16992</v>
      </c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8"/>
      <c r="CX54" s="184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91"/>
      <c r="DK54" s="184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91"/>
      <c r="DX54" s="186">
        <f>CH54</f>
        <v>16992</v>
      </c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8"/>
      <c r="EK54" s="186">
        <f t="shared" si="9"/>
        <v>16108</v>
      </c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8"/>
      <c r="EX54" s="184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9"/>
    </row>
    <row r="55" spans="1:166" ht="18" customHeight="1">
      <c r="A55" s="289" t="s">
        <v>223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1"/>
      <c r="AH55" s="21"/>
      <c r="AI55" s="21"/>
      <c r="AJ55" s="21"/>
      <c r="AK55" s="63"/>
      <c r="AL55" s="64"/>
      <c r="AM55" s="64"/>
      <c r="AN55" s="64"/>
      <c r="AO55" s="64"/>
      <c r="AP55" s="65"/>
      <c r="AQ55" s="74" t="s">
        <v>224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184">
        <v>20000</v>
      </c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30"/>
      <c r="BR55" s="36"/>
      <c r="BS55" s="36"/>
      <c r="BT55" s="36"/>
      <c r="BU55" s="184">
        <f t="shared" si="7"/>
        <v>20000</v>
      </c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91"/>
      <c r="CH55" s="186">
        <v>20000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8"/>
      <c r="CX55" s="184"/>
      <c r="CY55" s="185"/>
      <c r="CZ55" s="185"/>
      <c r="DA55" s="185"/>
      <c r="DB55" s="185"/>
      <c r="DC55" s="185"/>
      <c r="DD55" s="185"/>
      <c r="DE55" s="185"/>
      <c r="DF55" s="185"/>
      <c r="DG55" s="29"/>
      <c r="DH55" s="29"/>
      <c r="DI55" s="29"/>
      <c r="DJ55" s="30"/>
      <c r="DK55" s="184"/>
      <c r="DL55" s="185"/>
      <c r="DM55" s="185"/>
      <c r="DN55" s="185"/>
      <c r="DO55" s="185"/>
      <c r="DP55" s="185"/>
      <c r="DQ55" s="185"/>
      <c r="DR55" s="29"/>
      <c r="DS55" s="29"/>
      <c r="DT55" s="29"/>
      <c r="DU55" s="29"/>
      <c r="DV55" s="29"/>
      <c r="DW55" s="30"/>
      <c r="DX55" s="186">
        <f>CH55</f>
        <v>20000</v>
      </c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8"/>
      <c r="EK55" s="186">
        <f>BU55-CH55</f>
        <v>0</v>
      </c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8"/>
      <c r="EX55" s="184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9"/>
    </row>
    <row r="56" spans="1:166" ht="15.75" customHeight="1">
      <c r="A56" s="200" t="s">
        <v>111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19"/>
      <c r="AH56" s="19"/>
      <c r="AI56" s="19"/>
      <c r="AJ56" s="19"/>
      <c r="AK56" s="63"/>
      <c r="AL56" s="64"/>
      <c r="AM56" s="64"/>
      <c r="AN56" s="64"/>
      <c r="AO56" s="64"/>
      <c r="AP56" s="65"/>
      <c r="AQ56" s="203" t="s">
        <v>158</v>
      </c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5"/>
      <c r="BC56" s="197">
        <f>BC57+BC60</f>
        <v>69900</v>
      </c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35"/>
      <c r="BS56" s="35"/>
      <c r="BT56" s="35"/>
      <c r="BU56" s="197">
        <f t="shared" si="7"/>
        <v>69900</v>
      </c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3"/>
      <c r="CH56" s="194">
        <f>CH57+CH60</f>
        <v>44535.5</v>
      </c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6"/>
      <c r="CX56" s="197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3"/>
      <c r="DK56" s="197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3"/>
      <c r="DX56" s="194">
        <f t="shared" si="8"/>
        <v>44535.5</v>
      </c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6"/>
      <c r="EK56" s="186">
        <f>BC56-CH56</f>
        <v>25364.5</v>
      </c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91"/>
      <c r="EX56" s="197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201"/>
    </row>
    <row r="57" spans="1:166" ht="23.25" customHeight="1">
      <c r="A57" s="200" t="s">
        <v>209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19"/>
      <c r="AH57" s="19"/>
      <c r="AI57" s="19"/>
      <c r="AJ57" s="19"/>
      <c r="AK57" s="63"/>
      <c r="AL57" s="64"/>
      <c r="AM57" s="64"/>
      <c r="AN57" s="64"/>
      <c r="AO57" s="64"/>
      <c r="AP57" s="65"/>
      <c r="AQ57" s="74" t="s">
        <v>178</v>
      </c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6"/>
      <c r="BC57" s="184">
        <f>BC58+BC59</f>
        <v>69900</v>
      </c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91"/>
      <c r="BR57" s="36"/>
      <c r="BS57" s="36"/>
      <c r="BT57" s="36"/>
      <c r="BU57" s="184">
        <f t="shared" si="7"/>
        <v>69900</v>
      </c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91"/>
      <c r="CH57" s="186">
        <f>CH58+CH59</f>
        <v>44535.5</v>
      </c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8"/>
      <c r="CX57" s="184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91"/>
      <c r="DK57" s="184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91"/>
      <c r="DX57" s="186">
        <f t="shared" si="8"/>
        <v>44535.5</v>
      </c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8"/>
      <c r="EK57" s="186">
        <f t="shared" si="9"/>
        <v>25364.5</v>
      </c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91"/>
      <c r="EX57" s="184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9"/>
    </row>
    <row r="58" spans="1:166" ht="24" customHeight="1">
      <c r="A58" s="190" t="s">
        <v>196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8"/>
      <c r="AH58" s="18"/>
      <c r="AI58" s="18"/>
      <c r="AJ58" s="18"/>
      <c r="AK58" s="63"/>
      <c r="AL58" s="64"/>
      <c r="AM58" s="64"/>
      <c r="AN58" s="64"/>
      <c r="AO58" s="64"/>
      <c r="AP58" s="65"/>
      <c r="AQ58" s="74" t="s">
        <v>179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6"/>
      <c r="BC58" s="184">
        <v>52200</v>
      </c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91"/>
      <c r="BR58" s="36"/>
      <c r="BS58" s="36"/>
      <c r="BT58" s="36"/>
      <c r="BU58" s="184">
        <f t="shared" si="7"/>
        <v>52200</v>
      </c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91"/>
      <c r="CH58" s="186">
        <v>34199.44</v>
      </c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8"/>
      <c r="CX58" s="184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91"/>
      <c r="DK58" s="184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91"/>
      <c r="DX58" s="186">
        <f t="shared" si="8"/>
        <v>34199.44</v>
      </c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8"/>
      <c r="EK58" s="186">
        <f t="shared" si="9"/>
        <v>18000.559999999998</v>
      </c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91"/>
      <c r="EX58" s="184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9"/>
    </row>
    <row r="59" spans="1:166" ht="48.75" customHeight="1">
      <c r="A59" s="190" t="s">
        <v>197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"/>
      <c r="AH59" s="19"/>
      <c r="AI59" s="19"/>
      <c r="AJ59" s="19"/>
      <c r="AK59" s="63"/>
      <c r="AL59" s="64"/>
      <c r="AM59" s="64"/>
      <c r="AN59" s="64"/>
      <c r="AO59" s="64"/>
      <c r="AP59" s="65"/>
      <c r="AQ59" s="74" t="s">
        <v>180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6"/>
      <c r="BC59" s="184">
        <v>17700</v>
      </c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91"/>
      <c r="BR59" s="36"/>
      <c r="BS59" s="36"/>
      <c r="BT59" s="36"/>
      <c r="BU59" s="184">
        <f t="shared" si="7"/>
        <v>17700</v>
      </c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91"/>
      <c r="CH59" s="186">
        <v>10336.06</v>
      </c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8"/>
      <c r="CX59" s="184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91"/>
      <c r="DK59" s="184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91"/>
      <c r="DX59" s="186">
        <f t="shared" si="8"/>
        <v>10336.06</v>
      </c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8"/>
      <c r="EK59" s="186">
        <f t="shared" si="9"/>
        <v>7363.9400000000005</v>
      </c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91"/>
      <c r="EX59" s="184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9"/>
    </row>
    <row r="60" spans="1:166" ht="32.25" customHeight="1">
      <c r="A60" s="190" t="s">
        <v>198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"/>
      <c r="AH60" s="19"/>
      <c r="AI60" s="19"/>
      <c r="AJ60" s="19"/>
      <c r="AK60" s="63"/>
      <c r="AL60" s="64"/>
      <c r="AM60" s="64"/>
      <c r="AN60" s="64"/>
      <c r="AO60" s="64"/>
      <c r="AP60" s="65"/>
      <c r="AQ60" s="74" t="s">
        <v>181</v>
      </c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6"/>
      <c r="BC60" s="184">
        <v>0</v>
      </c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91"/>
      <c r="BR60" s="36"/>
      <c r="BS60" s="36"/>
      <c r="BT60" s="36"/>
      <c r="BU60" s="184">
        <v>0</v>
      </c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91"/>
      <c r="CH60" s="186">
        <v>0</v>
      </c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8"/>
      <c r="CX60" s="184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91"/>
      <c r="DK60" s="184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91"/>
      <c r="DX60" s="186">
        <f>CH60</f>
        <v>0</v>
      </c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8"/>
      <c r="EK60" s="186">
        <f t="shared" si="9"/>
        <v>0</v>
      </c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91"/>
      <c r="EX60" s="184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9"/>
    </row>
    <row r="61" spans="1:166" ht="15.75" customHeight="1">
      <c r="A61" s="200" t="s">
        <v>120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19"/>
      <c r="AH61" s="19"/>
      <c r="AI61" s="19"/>
      <c r="AJ61" s="19"/>
      <c r="AK61" s="63"/>
      <c r="AL61" s="64"/>
      <c r="AM61" s="64"/>
      <c r="AN61" s="64"/>
      <c r="AO61" s="64"/>
      <c r="AP61" s="65"/>
      <c r="AQ61" s="203" t="s">
        <v>204</v>
      </c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5"/>
      <c r="BC61" s="197">
        <f>BC62</f>
        <v>25000</v>
      </c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3"/>
      <c r="BR61" s="35"/>
      <c r="BS61" s="35"/>
      <c r="BT61" s="35"/>
      <c r="BU61" s="197">
        <f>BC61</f>
        <v>25000</v>
      </c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3"/>
      <c r="CH61" s="194">
        <f>CH62</f>
        <v>13800</v>
      </c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6"/>
      <c r="CX61" s="197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3"/>
      <c r="DK61" s="197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3"/>
      <c r="DX61" s="194">
        <f t="shared" si="8"/>
        <v>13800</v>
      </c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6"/>
      <c r="EK61" s="186">
        <f aca="true" t="shared" si="10" ref="EK61:EK68">BC61-CH61</f>
        <v>11200</v>
      </c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91"/>
      <c r="EX61" s="197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201"/>
    </row>
    <row r="62" spans="1:166" ht="13.5" customHeight="1" hidden="1">
      <c r="A62" s="200" t="s">
        <v>198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"/>
      <c r="AG62" s="19"/>
      <c r="AH62" s="19"/>
      <c r="AI62" s="19"/>
      <c r="AJ62" s="19"/>
      <c r="AK62" s="63"/>
      <c r="AL62" s="64"/>
      <c r="AM62" s="64"/>
      <c r="AN62" s="64"/>
      <c r="AO62" s="64"/>
      <c r="AP62" s="65"/>
      <c r="AQ62" s="74" t="s">
        <v>141</v>
      </c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  <c r="BC62" s="184">
        <f>BC63+BC64+BC65</f>
        <v>25000</v>
      </c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91"/>
      <c r="BR62" s="36"/>
      <c r="BS62" s="36"/>
      <c r="BT62" s="36"/>
      <c r="BU62" s="184">
        <f>BC62</f>
        <v>25000</v>
      </c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91"/>
      <c r="CH62" s="186">
        <f>CH63+CH64</f>
        <v>13800</v>
      </c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8"/>
      <c r="CX62" s="184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91"/>
      <c r="DK62" s="184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91"/>
      <c r="DX62" s="186">
        <f aca="true" t="shared" si="11" ref="DX62:DX68">CH62</f>
        <v>13800</v>
      </c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8"/>
      <c r="EK62" s="186">
        <f t="shared" si="10"/>
        <v>11200</v>
      </c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91"/>
      <c r="EX62" s="184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9"/>
    </row>
    <row r="63" spans="1:166" ht="12.75" customHeight="1">
      <c r="A63" s="190" t="s">
        <v>198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20"/>
      <c r="AG63" s="19"/>
      <c r="AH63" s="19"/>
      <c r="AI63" s="19"/>
      <c r="AJ63" s="19"/>
      <c r="AK63" s="63"/>
      <c r="AL63" s="64"/>
      <c r="AM63" s="64"/>
      <c r="AN63" s="64"/>
      <c r="AO63" s="64"/>
      <c r="AP63" s="65"/>
      <c r="AQ63" s="74" t="s">
        <v>182</v>
      </c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6"/>
      <c r="BC63" s="184">
        <v>20000</v>
      </c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91"/>
      <c r="BR63" s="36"/>
      <c r="BS63" s="36"/>
      <c r="BT63" s="36"/>
      <c r="BU63" s="184">
        <f>BC63</f>
        <v>20000</v>
      </c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91"/>
      <c r="CH63" s="186">
        <v>13800</v>
      </c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8"/>
      <c r="CX63" s="184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91"/>
      <c r="DK63" s="184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91"/>
      <c r="DX63" s="186">
        <f t="shared" si="11"/>
        <v>13800</v>
      </c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8"/>
      <c r="EK63" s="186">
        <f t="shared" si="10"/>
        <v>6200</v>
      </c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91"/>
      <c r="EX63" s="184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9"/>
    </row>
    <row r="64" spans="1:166" ht="12.75" customHeight="1">
      <c r="A64" s="190" t="s">
        <v>198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20"/>
      <c r="AG64" s="19"/>
      <c r="AH64" s="19"/>
      <c r="AI64" s="19"/>
      <c r="AJ64" s="19"/>
      <c r="AK64" s="63"/>
      <c r="AL64" s="64"/>
      <c r="AM64" s="64"/>
      <c r="AN64" s="64"/>
      <c r="AO64" s="64"/>
      <c r="AP64" s="65"/>
      <c r="AQ64" s="74" t="s">
        <v>183</v>
      </c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6"/>
      <c r="BC64" s="184">
        <v>0</v>
      </c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91"/>
      <c r="BR64" s="36"/>
      <c r="BS64" s="36"/>
      <c r="BT64" s="36"/>
      <c r="BU64" s="184">
        <f>BC64</f>
        <v>0</v>
      </c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91"/>
      <c r="CH64" s="186">
        <v>0</v>
      </c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8"/>
      <c r="CX64" s="184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91"/>
      <c r="DK64" s="184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91"/>
      <c r="DX64" s="186">
        <f>CH64</f>
        <v>0</v>
      </c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8"/>
      <c r="EK64" s="186">
        <f>BC64-CH64</f>
        <v>0</v>
      </c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91"/>
      <c r="EX64" s="184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9"/>
    </row>
    <row r="65" spans="1:166" ht="12.75" customHeight="1">
      <c r="A65" s="190" t="s">
        <v>198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20"/>
      <c r="AG65" s="19"/>
      <c r="AH65" s="19"/>
      <c r="AI65" s="19"/>
      <c r="AJ65" s="19"/>
      <c r="AK65" s="63"/>
      <c r="AL65" s="64"/>
      <c r="AM65" s="64"/>
      <c r="AN65" s="64"/>
      <c r="AO65" s="64"/>
      <c r="AP65" s="65"/>
      <c r="AQ65" s="74" t="s">
        <v>184</v>
      </c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6"/>
      <c r="BC65" s="184">
        <v>5000</v>
      </c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91"/>
      <c r="BR65" s="36"/>
      <c r="BS65" s="36"/>
      <c r="BT65" s="36"/>
      <c r="BU65" s="184">
        <f>BC65</f>
        <v>5000</v>
      </c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91"/>
      <c r="CH65" s="186">
        <v>0</v>
      </c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8"/>
      <c r="CX65" s="184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91"/>
      <c r="DK65" s="184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91"/>
      <c r="DX65" s="186">
        <f t="shared" si="11"/>
        <v>0</v>
      </c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187"/>
      <c r="EJ65" s="188"/>
      <c r="EK65" s="186">
        <f t="shared" si="10"/>
        <v>5000</v>
      </c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91"/>
      <c r="EX65" s="184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9"/>
    </row>
    <row r="66" spans="1:166" ht="14.25" customHeight="1">
      <c r="A66" s="200" t="s">
        <v>205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19"/>
      <c r="AH66" s="19"/>
      <c r="AI66" s="19"/>
      <c r="AJ66" s="19"/>
      <c r="AK66" s="63"/>
      <c r="AL66" s="64"/>
      <c r="AM66" s="64"/>
      <c r="AN66" s="64"/>
      <c r="AO66" s="64"/>
      <c r="AP66" s="65"/>
      <c r="AQ66" s="203" t="s">
        <v>186</v>
      </c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5"/>
      <c r="BC66" s="197">
        <f>BC68+BC69+BC71+BC67+BC70</f>
        <v>1018000</v>
      </c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3"/>
      <c r="BR66" s="35"/>
      <c r="BS66" s="35"/>
      <c r="BT66" s="35"/>
      <c r="BU66" s="197">
        <f>BR68+BR69+BU71+BU67+BR70</f>
        <v>1018000</v>
      </c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3"/>
      <c r="CH66" s="194">
        <f>CH68+CH69+CH71+CH67+CH70</f>
        <v>529863.22</v>
      </c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6"/>
      <c r="CX66" s="197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3"/>
      <c r="DK66" s="197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3"/>
      <c r="DX66" s="186">
        <f t="shared" si="11"/>
        <v>529863.22</v>
      </c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8"/>
      <c r="EK66" s="186">
        <f t="shared" si="10"/>
        <v>488136.78</v>
      </c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91"/>
      <c r="EX66" s="184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89"/>
    </row>
    <row r="67" spans="1:166" ht="34.5" customHeight="1">
      <c r="A67" s="190" t="s">
        <v>198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"/>
      <c r="AH67" s="19"/>
      <c r="AI67" s="19"/>
      <c r="AJ67" s="19"/>
      <c r="AK67" s="63"/>
      <c r="AL67" s="64"/>
      <c r="AM67" s="64"/>
      <c r="AN67" s="64"/>
      <c r="AO67" s="64"/>
      <c r="AP67" s="65"/>
      <c r="AQ67" s="74" t="s">
        <v>185</v>
      </c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6"/>
      <c r="BC67" s="184">
        <v>1018000</v>
      </c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91"/>
      <c r="BR67" s="37"/>
      <c r="BS67" s="38"/>
      <c r="BT67" s="38"/>
      <c r="BU67" s="185">
        <f>BC67</f>
        <v>1018000</v>
      </c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91"/>
      <c r="CH67" s="186">
        <v>529863.22</v>
      </c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8"/>
      <c r="CX67" s="197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3"/>
      <c r="DK67" s="197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3"/>
      <c r="DX67" s="186">
        <f>CH67</f>
        <v>529863.22</v>
      </c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8"/>
      <c r="EK67" s="186">
        <f>BC67-CH67</f>
        <v>488136.78</v>
      </c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91"/>
      <c r="EX67" s="184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9"/>
    </row>
    <row r="68" spans="1:166" ht="1.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"/>
      <c r="AH68" s="19"/>
      <c r="AI68" s="19"/>
      <c r="AJ68" s="19"/>
      <c r="AK68" s="63"/>
      <c r="AL68" s="64"/>
      <c r="AM68" s="64"/>
      <c r="AN68" s="64"/>
      <c r="AO68" s="64"/>
      <c r="AP68" s="65"/>
      <c r="AQ68" s="74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6"/>
      <c r="BC68" s="184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91"/>
      <c r="BR68" s="184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91"/>
      <c r="CH68" s="186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8"/>
      <c r="CX68" s="184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91"/>
      <c r="DK68" s="184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91"/>
      <c r="DX68" s="186">
        <f t="shared" si="11"/>
        <v>0</v>
      </c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8"/>
      <c r="EK68" s="186">
        <f t="shared" si="10"/>
        <v>0</v>
      </c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91"/>
      <c r="EX68" s="184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9"/>
    </row>
    <row r="69" spans="1:166" ht="14.25" customHeight="1" hidden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"/>
      <c r="AH69" s="19"/>
      <c r="AI69" s="19"/>
      <c r="AJ69" s="19"/>
      <c r="AK69" s="63"/>
      <c r="AL69" s="64"/>
      <c r="AM69" s="64"/>
      <c r="AN69" s="64"/>
      <c r="AO69" s="64"/>
      <c r="AP69" s="65"/>
      <c r="AQ69" s="74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6"/>
      <c r="BC69" s="184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91"/>
      <c r="BR69" s="184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91"/>
      <c r="CH69" s="186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8"/>
      <c r="CX69" s="184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91"/>
      <c r="DK69" s="184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91"/>
      <c r="DX69" s="186">
        <f>CH69</f>
        <v>0</v>
      </c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8"/>
      <c r="EK69" s="186">
        <f>BC69-CH69</f>
        <v>0</v>
      </c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91"/>
      <c r="EX69" s="184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9"/>
    </row>
    <row r="70" spans="1:166" ht="14.25" customHeight="1" hidden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"/>
      <c r="AH70" s="19"/>
      <c r="AI70" s="19"/>
      <c r="AJ70" s="19"/>
      <c r="AK70" s="63"/>
      <c r="AL70" s="64"/>
      <c r="AM70" s="64"/>
      <c r="AN70" s="64"/>
      <c r="AO70" s="64"/>
      <c r="AP70" s="65"/>
      <c r="AQ70" s="74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6"/>
      <c r="BC70" s="184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91"/>
      <c r="BR70" s="184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91"/>
      <c r="CH70" s="186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8"/>
      <c r="CX70" s="184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91"/>
      <c r="DK70" s="184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91"/>
      <c r="DX70" s="186">
        <f>CH70</f>
        <v>0</v>
      </c>
      <c r="DY70" s="187"/>
      <c r="DZ70" s="187"/>
      <c r="EA70" s="187"/>
      <c r="EB70" s="187"/>
      <c r="EC70" s="187"/>
      <c r="ED70" s="187"/>
      <c r="EE70" s="187"/>
      <c r="EF70" s="187"/>
      <c r="EG70" s="187"/>
      <c r="EH70" s="187"/>
      <c r="EI70" s="187"/>
      <c r="EJ70" s="188"/>
      <c r="EK70" s="186">
        <f>BC70-CH70</f>
        <v>0</v>
      </c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91"/>
      <c r="EX70" s="184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9"/>
    </row>
    <row r="71" spans="1:166" ht="14.25" customHeight="1" hidden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19"/>
      <c r="AH71" s="19"/>
      <c r="AI71" s="19"/>
      <c r="AJ71" s="19"/>
      <c r="AK71" s="63"/>
      <c r="AL71" s="64"/>
      <c r="AM71" s="64"/>
      <c r="AN71" s="64"/>
      <c r="AO71" s="64"/>
      <c r="AP71" s="65"/>
      <c r="AQ71" s="74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6"/>
      <c r="BC71" s="184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91"/>
      <c r="BR71" s="37"/>
      <c r="BS71" s="38"/>
      <c r="BT71" s="38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91"/>
      <c r="CH71" s="186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8"/>
      <c r="CX71" s="184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91"/>
      <c r="DK71" s="184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91"/>
      <c r="DX71" s="186">
        <f>CH71</f>
        <v>0</v>
      </c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8"/>
      <c r="EK71" s="186">
        <f>BC71-CH71</f>
        <v>0</v>
      </c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91"/>
      <c r="EX71" s="184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9"/>
    </row>
    <row r="72" spans="1:166" ht="14.25" customHeight="1">
      <c r="A72" s="288" t="s">
        <v>138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19"/>
      <c r="AH72" s="19"/>
      <c r="AI72" s="19"/>
      <c r="AJ72" s="19"/>
      <c r="AK72" s="63"/>
      <c r="AL72" s="64"/>
      <c r="AM72" s="64"/>
      <c r="AN72" s="64"/>
      <c r="AO72" s="64"/>
      <c r="AP72" s="65"/>
      <c r="AQ72" s="203" t="s">
        <v>215</v>
      </c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197">
        <f>BC73+BC75</f>
        <v>113800</v>
      </c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3"/>
      <c r="BR72" s="39"/>
      <c r="BS72" s="40"/>
      <c r="BT72" s="40"/>
      <c r="BU72" s="192">
        <f>BC72</f>
        <v>113800</v>
      </c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3"/>
      <c r="CH72" s="194">
        <f>CH73+CH75+CH80</f>
        <v>57602.8</v>
      </c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6"/>
      <c r="CX72" s="197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3"/>
      <c r="DK72" s="197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3"/>
      <c r="DX72" s="194">
        <f>CH72</f>
        <v>57602.8</v>
      </c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6"/>
      <c r="EK72" s="194">
        <f>CU72</f>
        <v>0</v>
      </c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6"/>
      <c r="EX72" s="197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201"/>
    </row>
    <row r="73" spans="1:166" ht="14.25" customHeight="1">
      <c r="A73" s="200" t="s">
        <v>139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7"/>
      <c r="AH73" s="27"/>
      <c r="AI73" s="27"/>
      <c r="AJ73" s="27"/>
      <c r="AK73" s="63"/>
      <c r="AL73" s="64"/>
      <c r="AM73" s="64"/>
      <c r="AN73" s="64"/>
      <c r="AO73" s="64"/>
      <c r="AP73" s="65"/>
      <c r="AQ73" s="203" t="s">
        <v>187</v>
      </c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5"/>
      <c r="BC73" s="197">
        <f>BC74</f>
        <v>52500</v>
      </c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3"/>
      <c r="BR73" s="39"/>
      <c r="BS73" s="40"/>
      <c r="BT73" s="40"/>
      <c r="BU73" s="192">
        <f>BC73</f>
        <v>52500</v>
      </c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3"/>
      <c r="CH73" s="194">
        <f>CH74</f>
        <v>41033.08</v>
      </c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6"/>
      <c r="CX73" s="197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3"/>
      <c r="DK73" s="197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3"/>
      <c r="DX73" s="194">
        <f aca="true" t="shared" si="12" ref="DX73:DX83">CH73</f>
        <v>41033.08</v>
      </c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6"/>
      <c r="EK73" s="194">
        <f>BU73-CH73</f>
        <v>11466.919999999998</v>
      </c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6"/>
      <c r="EX73" s="184"/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89"/>
    </row>
    <row r="74" spans="1:166" ht="33.75" customHeight="1">
      <c r="A74" s="190" t="s">
        <v>198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"/>
      <c r="AH74" s="19"/>
      <c r="AI74" s="19"/>
      <c r="AJ74" s="19"/>
      <c r="AK74" s="63"/>
      <c r="AL74" s="64"/>
      <c r="AM74" s="64"/>
      <c r="AN74" s="64"/>
      <c r="AO74" s="64"/>
      <c r="AP74" s="65"/>
      <c r="AQ74" s="74" t="s">
        <v>187</v>
      </c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6"/>
      <c r="BC74" s="184">
        <v>52500</v>
      </c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91"/>
      <c r="BR74" s="37"/>
      <c r="BS74" s="38"/>
      <c r="BT74" s="38"/>
      <c r="BU74" s="185">
        <f>BC74</f>
        <v>52500</v>
      </c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91"/>
      <c r="CH74" s="186">
        <v>41033.08</v>
      </c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8"/>
      <c r="CX74" s="184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91"/>
      <c r="DK74" s="184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91"/>
      <c r="DX74" s="186">
        <f t="shared" si="12"/>
        <v>41033.08</v>
      </c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8"/>
      <c r="EK74" s="186">
        <f>BC74-CH74</f>
        <v>11466.919999999998</v>
      </c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91"/>
      <c r="EX74" s="184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9"/>
    </row>
    <row r="75" spans="1:166" ht="15.75" customHeight="1">
      <c r="A75" s="200" t="s">
        <v>137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7"/>
      <c r="AH75" s="27"/>
      <c r="AI75" s="27"/>
      <c r="AJ75" s="27"/>
      <c r="AK75" s="93"/>
      <c r="AL75" s="94"/>
      <c r="AM75" s="94"/>
      <c r="AN75" s="94"/>
      <c r="AO75" s="94"/>
      <c r="AP75" s="95"/>
      <c r="AQ75" s="74" t="s">
        <v>188</v>
      </c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6"/>
      <c r="BC75" s="184">
        <f>BC77+BC76+BC78+BC79+BC80</f>
        <v>61300</v>
      </c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91"/>
      <c r="BR75" s="36"/>
      <c r="BS75" s="36"/>
      <c r="BT75" s="36"/>
      <c r="BU75" s="184">
        <f>BC75</f>
        <v>61300</v>
      </c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91"/>
      <c r="CH75" s="186">
        <f>CH76+CH77+CH78+CH79</f>
        <v>16569.72</v>
      </c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8"/>
      <c r="CX75" s="197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3"/>
      <c r="DK75" s="197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3"/>
      <c r="DX75" s="186">
        <f t="shared" si="12"/>
        <v>16569.72</v>
      </c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8"/>
      <c r="EK75" s="186">
        <f aca="true" t="shared" si="13" ref="EK75:EK87">BC75-CH75</f>
        <v>44730.28</v>
      </c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91"/>
      <c r="EX75" s="197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201"/>
    </row>
    <row r="76" spans="1:166" ht="14.25" customHeight="1">
      <c r="A76" s="190" t="s">
        <v>198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27"/>
      <c r="AH76" s="27"/>
      <c r="AI76" s="27"/>
      <c r="AJ76" s="27"/>
      <c r="AK76" s="93"/>
      <c r="AL76" s="94"/>
      <c r="AM76" s="94"/>
      <c r="AN76" s="94"/>
      <c r="AO76" s="94"/>
      <c r="AP76" s="95"/>
      <c r="AQ76" s="74" t="s">
        <v>189</v>
      </c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6"/>
      <c r="BC76" s="184">
        <v>25000</v>
      </c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91"/>
      <c r="BR76" s="36"/>
      <c r="BS76" s="36"/>
      <c r="BT76" s="36"/>
      <c r="BU76" s="184">
        <v>25000</v>
      </c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91"/>
      <c r="CH76" s="186">
        <v>5101.65</v>
      </c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8"/>
      <c r="CX76" s="197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3"/>
      <c r="DK76" s="197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3"/>
      <c r="DX76" s="186">
        <f t="shared" si="12"/>
        <v>5101.65</v>
      </c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8"/>
      <c r="EK76" s="186">
        <f t="shared" si="13"/>
        <v>19898.35</v>
      </c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91"/>
      <c r="EX76" s="197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201"/>
    </row>
    <row r="77" spans="1:166" ht="15.75" customHeight="1">
      <c r="A77" s="190" t="s">
        <v>198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"/>
      <c r="AH77" s="19"/>
      <c r="AI77" s="19"/>
      <c r="AJ77" s="19"/>
      <c r="AK77" s="63"/>
      <c r="AL77" s="64"/>
      <c r="AM77" s="64"/>
      <c r="AN77" s="64"/>
      <c r="AO77" s="64"/>
      <c r="AP77" s="65"/>
      <c r="AQ77" s="74" t="s">
        <v>190</v>
      </c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6"/>
      <c r="BC77" s="184">
        <v>6300</v>
      </c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91"/>
      <c r="BR77" s="36"/>
      <c r="BS77" s="36"/>
      <c r="BT77" s="36"/>
      <c r="BU77" s="184">
        <v>6300</v>
      </c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91"/>
      <c r="CH77" s="186">
        <v>6278.07</v>
      </c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8"/>
      <c r="CX77" s="184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91"/>
      <c r="DK77" s="184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91"/>
      <c r="DX77" s="186">
        <f t="shared" si="12"/>
        <v>6278.07</v>
      </c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8"/>
      <c r="EK77" s="186">
        <f t="shared" si="13"/>
        <v>21.93000000000029</v>
      </c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91"/>
      <c r="EX77" s="184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9"/>
    </row>
    <row r="78" spans="1:166" ht="33" customHeight="1">
      <c r="A78" s="190" t="s">
        <v>198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"/>
      <c r="AH78" s="19"/>
      <c r="AI78" s="19"/>
      <c r="AJ78" s="19"/>
      <c r="AK78" s="63"/>
      <c r="AL78" s="64"/>
      <c r="AM78" s="64"/>
      <c r="AN78" s="64"/>
      <c r="AO78" s="64"/>
      <c r="AP78" s="65"/>
      <c r="AQ78" s="74" t="s">
        <v>231</v>
      </c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6"/>
      <c r="BC78" s="184">
        <v>28400</v>
      </c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91"/>
      <c r="BR78" s="41"/>
      <c r="BS78" s="36"/>
      <c r="BT78" s="36"/>
      <c r="BU78" s="184">
        <v>28400</v>
      </c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91"/>
      <c r="CH78" s="186">
        <v>4600</v>
      </c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8"/>
      <c r="CX78" s="184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91"/>
      <c r="DK78" s="184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91"/>
      <c r="DX78" s="186">
        <f>CH78</f>
        <v>4600</v>
      </c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8"/>
      <c r="EK78" s="186">
        <f>BC78-CH78</f>
        <v>23800</v>
      </c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91"/>
      <c r="EX78" s="184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9"/>
    </row>
    <row r="79" spans="1:166" ht="31.5" customHeight="1">
      <c r="A79" s="190" t="s">
        <v>198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"/>
      <c r="AH79" s="19"/>
      <c r="AI79" s="19"/>
      <c r="AJ79" s="19"/>
      <c r="AK79" s="63"/>
      <c r="AL79" s="64"/>
      <c r="AM79" s="64"/>
      <c r="AN79" s="64"/>
      <c r="AO79" s="64"/>
      <c r="AP79" s="65"/>
      <c r="AQ79" s="74" t="s">
        <v>233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6"/>
      <c r="BC79" s="184">
        <v>1600</v>
      </c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91"/>
      <c r="BR79" s="41"/>
      <c r="BS79" s="36"/>
      <c r="BT79" s="36"/>
      <c r="BU79" s="184">
        <v>1600</v>
      </c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91"/>
      <c r="CH79" s="186">
        <v>590</v>
      </c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8"/>
      <c r="CX79" s="184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91"/>
      <c r="DK79" s="184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91"/>
      <c r="DX79" s="186">
        <f>CH79</f>
        <v>590</v>
      </c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8"/>
      <c r="EK79" s="186">
        <f>BC79-CH79</f>
        <v>1010</v>
      </c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91"/>
      <c r="EX79" s="184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9"/>
    </row>
    <row r="80" spans="1:166" ht="3.75" customHeight="1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19"/>
      <c r="AH80" s="19"/>
      <c r="AI80" s="19"/>
      <c r="AJ80" s="19"/>
      <c r="AK80" s="63"/>
      <c r="AL80" s="64"/>
      <c r="AM80" s="64"/>
      <c r="AN80" s="64"/>
      <c r="AO80" s="64"/>
      <c r="AP80" s="65"/>
      <c r="AQ80" s="74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6"/>
      <c r="BC80" s="184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91"/>
      <c r="BR80" s="41"/>
      <c r="BS80" s="36"/>
      <c r="BT80" s="36"/>
      <c r="BU80" s="184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91"/>
      <c r="CH80" s="186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8"/>
      <c r="CX80" s="184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91"/>
      <c r="DK80" s="184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91"/>
      <c r="DX80" s="186">
        <f>CH80</f>
        <v>0</v>
      </c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8"/>
      <c r="EK80" s="186">
        <f>BC80-CH80</f>
        <v>0</v>
      </c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91"/>
      <c r="EX80" s="184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9"/>
    </row>
    <row r="81" spans="1:166" ht="15.75" customHeight="1">
      <c r="A81" s="200" t="s">
        <v>229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19"/>
      <c r="AH81" s="19"/>
      <c r="AI81" s="19"/>
      <c r="AJ81" s="19"/>
      <c r="AK81" s="63"/>
      <c r="AL81" s="64"/>
      <c r="AM81" s="64"/>
      <c r="AN81" s="64"/>
      <c r="AO81" s="64"/>
      <c r="AP81" s="65"/>
      <c r="AQ81" s="74" t="s">
        <v>230</v>
      </c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6"/>
      <c r="BC81" s="184">
        <v>0</v>
      </c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29"/>
      <c r="BR81" s="41"/>
      <c r="BS81" s="36"/>
      <c r="BT81" s="36"/>
      <c r="BU81" s="184">
        <v>0</v>
      </c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91"/>
      <c r="CH81" s="186">
        <v>0</v>
      </c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8"/>
      <c r="CX81" s="184"/>
      <c r="CY81" s="185"/>
      <c r="CZ81" s="185"/>
      <c r="DA81" s="185"/>
      <c r="DB81" s="185"/>
      <c r="DC81" s="185"/>
      <c r="DD81" s="185"/>
      <c r="DE81" s="185"/>
      <c r="DF81" s="185"/>
      <c r="DG81" s="29"/>
      <c r="DH81" s="29"/>
      <c r="DI81" s="29"/>
      <c r="DJ81" s="30"/>
      <c r="DK81" s="184"/>
      <c r="DL81" s="185"/>
      <c r="DM81" s="185"/>
      <c r="DN81" s="185"/>
      <c r="DO81" s="185"/>
      <c r="DP81" s="185"/>
      <c r="DQ81" s="185"/>
      <c r="DR81" s="29"/>
      <c r="DS81" s="29"/>
      <c r="DT81" s="29"/>
      <c r="DU81" s="29"/>
      <c r="DV81" s="29"/>
      <c r="DW81" s="30"/>
      <c r="DX81" s="186">
        <f>CH81</f>
        <v>0</v>
      </c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8"/>
      <c r="EK81" s="186">
        <f>BC81-CH81</f>
        <v>0</v>
      </c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8"/>
      <c r="EX81" s="184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9"/>
    </row>
    <row r="82" spans="1:166" ht="33" customHeight="1">
      <c r="A82" s="190" t="s">
        <v>198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"/>
      <c r="AH82" s="19"/>
      <c r="AI82" s="19"/>
      <c r="AJ82" s="19"/>
      <c r="AK82" s="63"/>
      <c r="AL82" s="64"/>
      <c r="AM82" s="64"/>
      <c r="AN82" s="64"/>
      <c r="AO82" s="64"/>
      <c r="AP82" s="65"/>
      <c r="AQ82" s="74" t="s">
        <v>232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184">
        <v>0</v>
      </c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29"/>
      <c r="BR82" s="41"/>
      <c r="BS82" s="36"/>
      <c r="BT82" s="36"/>
      <c r="BU82" s="184">
        <v>0</v>
      </c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91"/>
      <c r="CH82" s="186">
        <v>0</v>
      </c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8"/>
      <c r="CX82" s="184"/>
      <c r="CY82" s="185"/>
      <c r="CZ82" s="185"/>
      <c r="DA82" s="185"/>
      <c r="DB82" s="185"/>
      <c r="DC82" s="185"/>
      <c r="DD82" s="185"/>
      <c r="DE82" s="185"/>
      <c r="DF82" s="185"/>
      <c r="DG82" s="29"/>
      <c r="DH82" s="29"/>
      <c r="DI82" s="29"/>
      <c r="DJ82" s="30"/>
      <c r="DK82" s="184"/>
      <c r="DL82" s="185"/>
      <c r="DM82" s="185"/>
      <c r="DN82" s="185"/>
      <c r="DO82" s="185"/>
      <c r="DP82" s="185"/>
      <c r="DQ82" s="185"/>
      <c r="DR82" s="29"/>
      <c r="DS82" s="29"/>
      <c r="DT82" s="29"/>
      <c r="DU82" s="29"/>
      <c r="DV82" s="29"/>
      <c r="DW82" s="30"/>
      <c r="DX82" s="186">
        <f>CH82</f>
        <v>0</v>
      </c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8"/>
      <c r="EK82" s="186">
        <f>BC82-CH82</f>
        <v>0</v>
      </c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8"/>
      <c r="EX82" s="184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89"/>
    </row>
    <row r="83" spans="1:166" ht="15" customHeight="1">
      <c r="A83" s="200" t="s">
        <v>112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7"/>
      <c r="AH83" s="27"/>
      <c r="AI83" s="27"/>
      <c r="AJ83" s="27"/>
      <c r="AK83" s="93"/>
      <c r="AL83" s="94"/>
      <c r="AM83" s="94"/>
      <c r="AN83" s="94"/>
      <c r="AO83" s="94"/>
      <c r="AP83" s="95"/>
      <c r="AQ83" s="203" t="s">
        <v>191</v>
      </c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5"/>
      <c r="BC83" s="197">
        <f>BC85+BC84</f>
        <v>720700</v>
      </c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42"/>
      <c r="BS83" s="35"/>
      <c r="BT83" s="35"/>
      <c r="BU83" s="197">
        <f>BC83</f>
        <v>720700</v>
      </c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3"/>
      <c r="CH83" s="194">
        <f>CH85+CH84</f>
        <v>451100</v>
      </c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6"/>
      <c r="CX83" s="197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3"/>
      <c r="DK83" s="197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3"/>
      <c r="DX83" s="194">
        <f t="shared" si="12"/>
        <v>451100</v>
      </c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6"/>
      <c r="EK83" s="194">
        <f t="shared" si="13"/>
        <v>269600</v>
      </c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3"/>
      <c r="EX83" s="197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201"/>
    </row>
    <row r="84" spans="1:166" ht="12.75" customHeight="1">
      <c r="A84" s="236" t="s">
        <v>206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7"/>
      <c r="AH84" s="27"/>
      <c r="AI84" s="27"/>
      <c r="AJ84" s="27"/>
      <c r="AK84" s="93"/>
      <c r="AL84" s="94"/>
      <c r="AM84" s="94"/>
      <c r="AN84" s="94"/>
      <c r="AO84" s="94"/>
      <c r="AP84" s="95"/>
      <c r="AQ84" s="74" t="s">
        <v>192</v>
      </c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6"/>
      <c r="BC84" s="184">
        <v>0</v>
      </c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41"/>
      <c r="BS84" s="36"/>
      <c r="BT84" s="36"/>
      <c r="BU84" s="184">
        <v>0</v>
      </c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91"/>
      <c r="CH84" s="186">
        <v>0</v>
      </c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8"/>
      <c r="CX84" s="197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3"/>
      <c r="DK84" s="197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3"/>
      <c r="DX84" s="186">
        <f>CH84</f>
        <v>0</v>
      </c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8"/>
      <c r="EK84" s="186">
        <f>BC84-CH84</f>
        <v>0</v>
      </c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91"/>
      <c r="EX84" s="197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201"/>
    </row>
    <row r="85" spans="1:166" ht="42" customHeight="1">
      <c r="A85" s="236" t="s">
        <v>207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19"/>
      <c r="AH85" s="19"/>
      <c r="AI85" s="19"/>
      <c r="AJ85" s="19"/>
      <c r="AK85" s="63"/>
      <c r="AL85" s="64"/>
      <c r="AM85" s="64"/>
      <c r="AN85" s="64"/>
      <c r="AO85" s="64"/>
      <c r="AP85" s="65"/>
      <c r="AQ85" s="74" t="s">
        <v>193</v>
      </c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184">
        <v>720700</v>
      </c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41"/>
      <c r="BS85" s="36"/>
      <c r="BT85" s="36"/>
      <c r="BU85" s="184">
        <f>BC85</f>
        <v>720700</v>
      </c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91"/>
      <c r="CH85" s="186">
        <v>451100</v>
      </c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8"/>
      <c r="CX85" s="184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91"/>
      <c r="DK85" s="184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91"/>
      <c r="DX85" s="186">
        <f>CH85</f>
        <v>451100</v>
      </c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8"/>
      <c r="EK85" s="186">
        <f t="shared" si="13"/>
        <v>269600</v>
      </c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91"/>
      <c r="EX85" s="184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9"/>
    </row>
    <row r="86" spans="1:166" ht="13.5" customHeight="1">
      <c r="A86" s="200" t="s">
        <v>132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8"/>
      <c r="AH86" s="28"/>
      <c r="AI86" s="28"/>
      <c r="AJ86" s="28"/>
      <c r="AK86" s="208"/>
      <c r="AL86" s="208"/>
      <c r="AM86" s="208"/>
      <c r="AN86" s="208"/>
      <c r="AO86" s="208"/>
      <c r="AP86" s="208"/>
      <c r="AQ86" s="206" t="s">
        <v>194</v>
      </c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197">
        <v>1000</v>
      </c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3"/>
      <c r="BR86" s="34"/>
      <c r="BS86" s="34"/>
      <c r="BT86" s="34"/>
      <c r="BU86" s="197">
        <v>1000</v>
      </c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3"/>
      <c r="CH86" s="194">
        <f>CH87</f>
        <v>1000</v>
      </c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6"/>
      <c r="CX86" s="228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30"/>
      <c r="DK86" s="228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30"/>
      <c r="DX86" s="225">
        <f>CH86</f>
        <v>1000</v>
      </c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7"/>
      <c r="EK86" s="225">
        <f t="shared" si="13"/>
        <v>0</v>
      </c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7"/>
      <c r="EX86" s="231"/>
      <c r="EY86" s="232"/>
      <c r="EZ86" s="232"/>
      <c r="FA86" s="232"/>
      <c r="FB86" s="232"/>
      <c r="FC86" s="232"/>
      <c r="FD86" s="232"/>
      <c r="FE86" s="232"/>
      <c r="FF86" s="232"/>
      <c r="FG86" s="232"/>
      <c r="FH86" s="232"/>
      <c r="FI86" s="232"/>
      <c r="FJ86" s="233"/>
    </row>
    <row r="87" spans="1:166" ht="13.5" customHeight="1">
      <c r="A87" s="207" t="s">
        <v>208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7"/>
      <c r="AH87" s="7"/>
      <c r="AI87" s="7"/>
      <c r="AJ87" s="7"/>
      <c r="AK87" s="88"/>
      <c r="AL87" s="88"/>
      <c r="AM87" s="88"/>
      <c r="AN87" s="88"/>
      <c r="AO87" s="88"/>
      <c r="AP87" s="88"/>
      <c r="AQ87" s="83" t="s">
        <v>195</v>
      </c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184">
        <v>1000</v>
      </c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91"/>
      <c r="BR87" s="31"/>
      <c r="BS87" s="31"/>
      <c r="BT87" s="31"/>
      <c r="BU87" s="184">
        <v>1000</v>
      </c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91"/>
      <c r="CH87" s="186">
        <v>1000</v>
      </c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8"/>
      <c r="CX87" s="184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91"/>
      <c r="DK87" s="184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91"/>
      <c r="DX87" s="186">
        <f>CH87</f>
        <v>1000</v>
      </c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8"/>
      <c r="EK87" s="194">
        <f t="shared" si="13"/>
        <v>0</v>
      </c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6"/>
      <c r="EX87" s="184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9"/>
    </row>
    <row r="88" spans="1:166" ht="15" customHeight="1" thickBot="1">
      <c r="A88" s="234" t="s">
        <v>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5"/>
      <c r="AK88" s="237" t="s">
        <v>34</v>
      </c>
      <c r="AL88" s="238"/>
      <c r="AM88" s="238"/>
      <c r="AN88" s="238"/>
      <c r="AO88" s="238"/>
      <c r="AP88" s="239"/>
      <c r="AQ88" s="281" t="s">
        <v>41</v>
      </c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3"/>
      <c r="BC88" s="218">
        <v>-1117800</v>
      </c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4"/>
      <c r="BU88" s="219" t="s">
        <v>41</v>
      </c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1"/>
      <c r="CH88" s="218">
        <v>-602959.52</v>
      </c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4"/>
      <c r="CX88" s="215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7"/>
      <c r="DK88" s="215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7"/>
      <c r="DX88" s="218">
        <f>CH88</f>
        <v>-602959.52</v>
      </c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7"/>
      <c r="EK88" s="215" t="s">
        <v>41</v>
      </c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7"/>
      <c r="EX88" s="219" t="s">
        <v>41</v>
      </c>
      <c r="EY88" s="220"/>
      <c r="EZ88" s="220"/>
      <c r="FA88" s="220"/>
      <c r="FB88" s="220"/>
      <c r="FC88" s="220"/>
      <c r="FD88" s="220"/>
      <c r="FE88" s="220"/>
      <c r="FF88" s="220"/>
      <c r="FG88" s="220"/>
      <c r="FH88" s="220"/>
      <c r="FI88" s="220"/>
      <c r="FJ88" s="222"/>
    </row>
    <row r="89" spans="1:166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12"/>
      <c r="AL89" s="12"/>
      <c r="AM89" s="12"/>
      <c r="AN89" s="12"/>
      <c r="AO89" s="12"/>
      <c r="AP89" s="12"/>
      <c r="AQ89" s="199" t="s">
        <v>240</v>
      </c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</row>
    <row r="90" spans="43:166" ht="16.5" customHeight="1"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54:132" ht="10.5" customHeight="1">
      <c r="BB91" s="210" t="s">
        <v>217</v>
      </c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</row>
  </sheetData>
  <sheetProtection/>
  <mergeCells count="937">
    <mergeCell ref="BC50:BQ50"/>
    <mergeCell ref="EK49:EW49"/>
    <mergeCell ref="EX49:FJ49"/>
    <mergeCell ref="DX51:EJ51"/>
    <mergeCell ref="AQ53:BB53"/>
    <mergeCell ref="AQ49:BB49"/>
    <mergeCell ref="BC49:BP49"/>
    <mergeCell ref="BU49:CG49"/>
    <mergeCell ref="CH49:CW49"/>
    <mergeCell ref="CX49:DF49"/>
    <mergeCell ref="BU51:CG51"/>
    <mergeCell ref="CH51:CW51"/>
    <mergeCell ref="CX51:DE51"/>
    <mergeCell ref="DK51:DQ51"/>
    <mergeCell ref="AQ51:BB51"/>
    <mergeCell ref="BC51:BP51"/>
    <mergeCell ref="BC55:BP55"/>
    <mergeCell ref="BU55:CG55"/>
    <mergeCell ref="CH55:CW55"/>
    <mergeCell ref="CX53:DF53"/>
    <mergeCell ref="EX54:FJ54"/>
    <mergeCell ref="BC54:BQ54"/>
    <mergeCell ref="EX55:FJ55"/>
    <mergeCell ref="DX53:EJ53"/>
    <mergeCell ref="CX54:DJ54"/>
    <mergeCell ref="DX46:EJ46"/>
    <mergeCell ref="CX55:DF55"/>
    <mergeCell ref="DK55:DQ55"/>
    <mergeCell ref="CH53:CW53"/>
    <mergeCell ref="CH48:CW48"/>
    <mergeCell ref="CH54:CW54"/>
    <mergeCell ref="DK54:DW54"/>
    <mergeCell ref="AK34:AP34"/>
    <mergeCell ref="AQ34:BB34"/>
    <mergeCell ref="AQ50:BB50"/>
    <mergeCell ref="AQ54:BB54"/>
    <mergeCell ref="DX49:EJ49"/>
    <mergeCell ref="DK49:DQ49"/>
    <mergeCell ref="DX42:EJ42"/>
    <mergeCell ref="DK37:DW37"/>
    <mergeCell ref="CH40:CW40"/>
    <mergeCell ref="CX41:DJ41"/>
    <mergeCell ref="EK34:EW34"/>
    <mergeCell ref="EX34:FJ34"/>
    <mergeCell ref="EX40:FJ40"/>
    <mergeCell ref="EX41:FJ41"/>
    <mergeCell ref="EK42:EW42"/>
    <mergeCell ref="A55:AF55"/>
    <mergeCell ref="AK55:AP55"/>
    <mergeCell ref="AQ55:BB55"/>
    <mergeCell ref="A53:AF53"/>
    <mergeCell ref="AK53:AP53"/>
    <mergeCell ref="BU44:CG44"/>
    <mergeCell ref="CH44:CW44"/>
    <mergeCell ref="EX44:FJ44"/>
    <mergeCell ref="EK38:EW38"/>
    <mergeCell ref="EK39:EW39"/>
    <mergeCell ref="EX38:FJ38"/>
    <mergeCell ref="EX39:FJ39"/>
    <mergeCell ref="DK41:DW41"/>
    <mergeCell ref="CX42:DJ42"/>
    <mergeCell ref="CX44:DE44"/>
    <mergeCell ref="CH80:CW80"/>
    <mergeCell ref="CX80:DJ80"/>
    <mergeCell ref="DX80:EJ80"/>
    <mergeCell ref="EK80:EW80"/>
    <mergeCell ref="AQ41:BB41"/>
    <mergeCell ref="DX44:EJ44"/>
    <mergeCell ref="EK44:EW44"/>
    <mergeCell ref="EK55:EW55"/>
    <mergeCell ref="DX55:EJ55"/>
    <mergeCell ref="AQ44:BB44"/>
    <mergeCell ref="EK79:EW79"/>
    <mergeCell ref="DK78:DW78"/>
    <mergeCell ref="EK83:EW83"/>
    <mergeCell ref="CX75:DJ75"/>
    <mergeCell ref="DX78:EJ78"/>
    <mergeCell ref="DX79:EJ79"/>
    <mergeCell ref="CX83:DJ83"/>
    <mergeCell ref="DK83:DW83"/>
    <mergeCell ref="CX77:DJ77"/>
    <mergeCell ref="DK79:DW79"/>
    <mergeCell ref="DX58:EJ58"/>
    <mergeCell ref="CX56:DJ56"/>
    <mergeCell ref="DK80:DW80"/>
    <mergeCell ref="CH84:CW84"/>
    <mergeCell ref="CX84:DJ84"/>
    <mergeCell ref="DK84:DW84"/>
    <mergeCell ref="DK75:DW75"/>
    <mergeCell ref="DK57:DW57"/>
    <mergeCell ref="DK63:DW63"/>
    <mergeCell ref="DK56:DW56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BC62:BQ62"/>
    <mergeCell ref="AQ61:BB61"/>
    <mergeCell ref="AK69:AP69"/>
    <mergeCell ref="AQ71:BB71"/>
    <mergeCell ref="AQ36:BB36"/>
    <mergeCell ref="BC53:BP53"/>
    <mergeCell ref="AK51:AP51"/>
    <mergeCell ref="AQ58:BB58"/>
    <mergeCell ref="AK54:AP54"/>
    <mergeCell ref="AK44:AP44"/>
    <mergeCell ref="A72:AF72"/>
    <mergeCell ref="AK72:AP72"/>
    <mergeCell ref="A70:AF70"/>
    <mergeCell ref="AK70:AP70"/>
    <mergeCell ref="A64:AE64"/>
    <mergeCell ref="AK68:AP68"/>
    <mergeCell ref="A71:AF71"/>
    <mergeCell ref="A68:AF68"/>
    <mergeCell ref="AK65:AP65"/>
    <mergeCell ref="A65:AE65"/>
    <mergeCell ref="EK68:EW68"/>
    <mergeCell ref="EK65:EW65"/>
    <mergeCell ref="CX62:DJ62"/>
    <mergeCell ref="DK60:DW60"/>
    <mergeCell ref="EK62:EW62"/>
    <mergeCell ref="EK60:EW60"/>
    <mergeCell ref="DX70:EJ70"/>
    <mergeCell ref="DX67:EJ67"/>
    <mergeCell ref="CX64:DJ64"/>
    <mergeCell ref="CX68:DJ68"/>
    <mergeCell ref="DK72:DW72"/>
    <mergeCell ref="CX67:DJ67"/>
    <mergeCell ref="DK64:DW64"/>
    <mergeCell ref="AQ74:BB74"/>
    <mergeCell ref="EX71:FJ71"/>
    <mergeCell ref="EX61:FJ61"/>
    <mergeCell ref="EK63:EW63"/>
    <mergeCell ref="EK70:EW70"/>
    <mergeCell ref="EK64:EW64"/>
    <mergeCell ref="EX65:FJ65"/>
    <mergeCell ref="EK66:EW66"/>
    <mergeCell ref="EX69:FJ69"/>
    <mergeCell ref="EX68:FJ68"/>
    <mergeCell ref="EX73:FJ73"/>
    <mergeCell ref="EX72:FJ72"/>
    <mergeCell ref="EX75:FJ75"/>
    <mergeCell ref="BC69:BQ69"/>
    <mergeCell ref="BR69:CG69"/>
    <mergeCell ref="BC73:BQ73"/>
    <mergeCell ref="EK74:EW74"/>
    <mergeCell ref="BU72:CG72"/>
    <mergeCell ref="CX69:DJ69"/>
    <mergeCell ref="EK75:EW75"/>
    <mergeCell ref="BC64:BQ64"/>
    <mergeCell ref="AQ62:BB62"/>
    <mergeCell ref="AQ60:BB60"/>
    <mergeCell ref="BU63:CG63"/>
    <mergeCell ref="EX57:FJ57"/>
    <mergeCell ref="AQ56:BB56"/>
    <mergeCell ref="CX61:DJ61"/>
    <mergeCell ref="DK61:DW61"/>
    <mergeCell ref="CX58:DJ58"/>
    <mergeCell ref="BC60:BQ60"/>
    <mergeCell ref="A58:AF58"/>
    <mergeCell ref="DK68:DW68"/>
    <mergeCell ref="A74:AF74"/>
    <mergeCell ref="AK74:AP74"/>
    <mergeCell ref="A73:AF73"/>
    <mergeCell ref="AK73:AP73"/>
    <mergeCell ref="AQ73:BB73"/>
    <mergeCell ref="CH58:CW58"/>
    <mergeCell ref="BC74:BQ74"/>
    <mergeCell ref="A69:AF69"/>
    <mergeCell ref="A59:AF59"/>
    <mergeCell ref="AQ63:BB63"/>
    <mergeCell ref="A61:AF61"/>
    <mergeCell ref="A60:AF60"/>
    <mergeCell ref="A63:AE63"/>
    <mergeCell ref="AK60:AP60"/>
    <mergeCell ref="AK61:AP61"/>
    <mergeCell ref="A62:AE62"/>
    <mergeCell ref="AK62:AP62"/>
    <mergeCell ref="AK63:AP63"/>
    <mergeCell ref="AK56:AP56"/>
    <mergeCell ref="AQ59:BB59"/>
    <mergeCell ref="AQ57:BB57"/>
    <mergeCell ref="BC57:BQ57"/>
    <mergeCell ref="CH63:CW63"/>
    <mergeCell ref="BU60:CG60"/>
    <mergeCell ref="BC58:BQ58"/>
    <mergeCell ref="BC59:BQ59"/>
    <mergeCell ref="BU62:CG62"/>
    <mergeCell ref="BC61:BQ61"/>
    <mergeCell ref="A28:AF28"/>
    <mergeCell ref="A48:AJ48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BU61:CG61"/>
    <mergeCell ref="CH62:CW62"/>
    <mergeCell ref="CH59:CW59"/>
    <mergeCell ref="CH32:CW32"/>
    <mergeCell ref="CH64:CW64"/>
    <mergeCell ref="CH60:CW60"/>
    <mergeCell ref="CH42:CW42"/>
    <mergeCell ref="BU58:CG58"/>
    <mergeCell ref="BU64:CG64"/>
    <mergeCell ref="BU59:CG59"/>
    <mergeCell ref="EX74:FJ74"/>
    <mergeCell ref="DK74:DW74"/>
    <mergeCell ref="CX79:DJ79"/>
    <mergeCell ref="EX77:FJ77"/>
    <mergeCell ref="DK76:DW76"/>
    <mergeCell ref="EK84:EW84"/>
    <mergeCell ref="EX83:FJ83"/>
    <mergeCell ref="DX74:EJ74"/>
    <mergeCell ref="DX83:EJ83"/>
    <mergeCell ref="DX75:EJ75"/>
    <mergeCell ref="EX76:FJ76"/>
    <mergeCell ref="BB90:EB90"/>
    <mergeCell ref="AQ85:BB85"/>
    <mergeCell ref="CH85:CW85"/>
    <mergeCell ref="DX85:EJ85"/>
    <mergeCell ref="DK85:DW85"/>
    <mergeCell ref="DX87:EJ87"/>
    <mergeCell ref="DK87:DW87"/>
    <mergeCell ref="EX78:FJ78"/>
    <mergeCell ref="CX86:DJ86"/>
    <mergeCell ref="AQ88:BB88"/>
    <mergeCell ref="BC88:BT88"/>
    <mergeCell ref="AK71:AP71"/>
    <mergeCell ref="AQ75:BB75"/>
    <mergeCell ref="BC56:BQ56"/>
    <mergeCell ref="AQ67:BB67"/>
    <mergeCell ref="BC75:BQ75"/>
    <mergeCell ref="AQ69:BB69"/>
    <mergeCell ref="BC63:BQ63"/>
    <mergeCell ref="AK57:AP57"/>
    <mergeCell ref="BU78:CG78"/>
    <mergeCell ref="BU75:CG75"/>
    <mergeCell ref="CX78:DJ78"/>
    <mergeCell ref="CX76:DJ76"/>
    <mergeCell ref="BR68:CG68"/>
    <mergeCell ref="BU74:CG74"/>
    <mergeCell ref="CH74:CW74"/>
    <mergeCell ref="CX74:DJ74"/>
    <mergeCell ref="CX71:DJ71"/>
    <mergeCell ref="CH66:CW66"/>
    <mergeCell ref="BC70:BQ70"/>
    <mergeCell ref="CH69:CW69"/>
    <mergeCell ref="BC66:BQ66"/>
    <mergeCell ref="CH78:CW78"/>
    <mergeCell ref="BC76:BQ76"/>
    <mergeCell ref="CH67:CW67"/>
    <mergeCell ref="BU67:CG67"/>
    <mergeCell ref="BC68:BQ68"/>
    <mergeCell ref="CH73:CW73"/>
    <mergeCell ref="AQ66:BB66"/>
    <mergeCell ref="AQ70:BB70"/>
    <mergeCell ref="BC65:BQ65"/>
    <mergeCell ref="BC72:BQ72"/>
    <mergeCell ref="BC67:BQ67"/>
    <mergeCell ref="BC71:BQ71"/>
    <mergeCell ref="BU43:CG43"/>
    <mergeCell ref="CH57:CW57"/>
    <mergeCell ref="BU50:CG50"/>
    <mergeCell ref="CH56:CW56"/>
    <mergeCell ref="BU45:CG45"/>
    <mergeCell ref="CH45:CW45"/>
    <mergeCell ref="BU46:CG46"/>
    <mergeCell ref="BU48:CG48"/>
    <mergeCell ref="CH46:CW46"/>
    <mergeCell ref="BU53:CG53"/>
    <mergeCell ref="EX46:FJ46"/>
    <mergeCell ref="DX45:EJ45"/>
    <mergeCell ref="DX50:EJ50"/>
    <mergeCell ref="EK53:EW53"/>
    <mergeCell ref="EX45:FJ45"/>
    <mergeCell ref="DX48:EJ48"/>
    <mergeCell ref="EK51:EW51"/>
    <mergeCell ref="EX51:FJ51"/>
    <mergeCell ref="EK48:EW48"/>
    <mergeCell ref="EX53:FJ53"/>
    <mergeCell ref="EK41:EW41"/>
    <mergeCell ref="DX41:EJ41"/>
    <mergeCell ref="DX38:EJ38"/>
    <mergeCell ref="DX39:EJ39"/>
    <mergeCell ref="CH41:CW41"/>
    <mergeCell ref="EK45:EW45"/>
    <mergeCell ref="CH39:CW39"/>
    <mergeCell ref="EK40:EW40"/>
    <mergeCell ref="DK45:DW45"/>
    <mergeCell ref="CX45:DJ45"/>
    <mergeCell ref="EX42:FJ42"/>
    <mergeCell ref="DX43:EJ43"/>
    <mergeCell ref="DK43:DW43"/>
    <mergeCell ref="DK32:DW32"/>
    <mergeCell ref="DK42:DW42"/>
    <mergeCell ref="DK36:DW36"/>
    <mergeCell ref="EK37:EW37"/>
    <mergeCell ref="DK40:DW40"/>
    <mergeCell ref="DX40:EJ40"/>
    <mergeCell ref="DX37:EJ37"/>
    <mergeCell ref="DX36:EJ36"/>
    <mergeCell ref="CX39:DJ39"/>
    <mergeCell ref="CX31:DJ31"/>
    <mergeCell ref="DK34:DQ34"/>
    <mergeCell ref="EX33:FJ33"/>
    <mergeCell ref="DK35:DW35"/>
    <mergeCell ref="CX37:DE37"/>
    <mergeCell ref="CX34:DF34"/>
    <mergeCell ref="EK35:EW35"/>
    <mergeCell ref="CX36:DJ36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CH28:CW28"/>
    <mergeCell ref="DX27:EJ27"/>
    <mergeCell ref="BU26:CG26"/>
    <mergeCell ref="CH26:CW26"/>
    <mergeCell ref="DK28:DW28"/>
    <mergeCell ref="BU27:CG27"/>
    <mergeCell ref="CH27:CW27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K3:AP4"/>
    <mergeCell ref="BC11:BQ11"/>
    <mergeCell ref="AQ11:BB11"/>
    <mergeCell ref="AK8:AP8"/>
    <mergeCell ref="AK7:AP7"/>
    <mergeCell ref="EX59:FJ59"/>
    <mergeCell ref="BC18:BQ18"/>
    <mergeCell ref="EK59:EW59"/>
    <mergeCell ref="EX23:FJ23"/>
    <mergeCell ref="EX24:FJ24"/>
    <mergeCell ref="DX18:EJ18"/>
    <mergeCell ref="BU6:CG6"/>
    <mergeCell ref="BC8:BT8"/>
    <mergeCell ref="BU7:CG7"/>
    <mergeCell ref="EK57:EW57"/>
    <mergeCell ref="EK56:EW56"/>
    <mergeCell ref="EK54:EW54"/>
    <mergeCell ref="CX17:DJ17"/>
    <mergeCell ref="DX17:EJ17"/>
    <mergeCell ref="DX19:EJ19"/>
    <mergeCell ref="EK20:EW20"/>
    <mergeCell ref="EX63:FJ63"/>
    <mergeCell ref="EX56:FJ56"/>
    <mergeCell ref="EK61:EW61"/>
    <mergeCell ref="EX58:FJ58"/>
    <mergeCell ref="EK15:EW15"/>
    <mergeCell ref="EK17:EW17"/>
    <mergeCell ref="EX15:FJ15"/>
    <mergeCell ref="EX19:FJ19"/>
    <mergeCell ref="EK50:EW50"/>
    <mergeCell ref="EK19:EW19"/>
    <mergeCell ref="EX18:FJ18"/>
    <mergeCell ref="EX21:FJ21"/>
    <mergeCell ref="EX22:FJ22"/>
    <mergeCell ref="DX21:EJ21"/>
    <mergeCell ref="EK21:EW21"/>
    <mergeCell ref="DK17:DW17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AK11:AP11"/>
    <mergeCell ref="AK14:AP14"/>
    <mergeCell ref="A27:AF27"/>
    <mergeCell ref="AK50:AP50"/>
    <mergeCell ref="AK27:AP27"/>
    <mergeCell ref="AK26:AP26"/>
    <mergeCell ref="A50:AJ50"/>
    <mergeCell ref="A29:AF29"/>
    <mergeCell ref="AK12:AP12"/>
    <mergeCell ref="A40:AF40"/>
    <mergeCell ref="A88:AJ88"/>
    <mergeCell ref="DX77:EJ77"/>
    <mergeCell ref="AQ79:BB79"/>
    <mergeCell ref="AK85:AP85"/>
    <mergeCell ref="A83:AF83"/>
    <mergeCell ref="A85:AF85"/>
    <mergeCell ref="AQ84:BB84"/>
    <mergeCell ref="A84:AF84"/>
    <mergeCell ref="AK84:AP84"/>
    <mergeCell ref="AK88:AP88"/>
    <mergeCell ref="DX76:EJ76"/>
    <mergeCell ref="EK77:EW77"/>
    <mergeCell ref="EK58:EW58"/>
    <mergeCell ref="EK69:EW69"/>
    <mergeCell ref="CX87:DJ87"/>
    <mergeCell ref="AK75:AP75"/>
    <mergeCell ref="AK64:AP64"/>
    <mergeCell ref="AQ64:BB64"/>
    <mergeCell ref="AK66:AP66"/>
    <mergeCell ref="AQ68:BB68"/>
    <mergeCell ref="DX84:EJ84"/>
    <mergeCell ref="CX85:DJ85"/>
    <mergeCell ref="DX57:EJ57"/>
    <mergeCell ref="BU54:CG54"/>
    <mergeCell ref="DK77:DW77"/>
    <mergeCell ref="EK76:EW76"/>
    <mergeCell ref="EK78:EW78"/>
    <mergeCell ref="DX54:EJ54"/>
    <mergeCell ref="CH75:CW75"/>
    <mergeCell ref="BU76:CG76"/>
    <mergeCell ref="EK87:EW87"/>
    <mergeCell ref="EX85:FJ85"/>
    <mergeCell ref="EK86:EW86"/>
    <mergeCell ref="AQ72:BB72"/>
    <mergeCell ref="AQ65:BB65"/>
    <mergeCell ref="DK86:DW86"/>
    <mergeCell ref="DX86:EJ86"/>
    <mergeCell ref="EX86:FJ86"/>
    <mergeCell ref="EX79:FJ79"/>
    <mergeCell ref="EX84:FJ84"/>
    <mergeCell ref="EK88:EW88"/>
    <mergeCell ref="DX88:EJ88"/>
    <mergeCell ref="DK88:DW88"/>
    <mergeCell ref="BU88:CG88"/>
    <mergeCell ref="EX88:FJ88"/>
    <mergeCell ref="CX88:DJ88"/>
    <mergeCell ref="CH88:CW88"/>
    <mergeCell ref="EK85:EW85"/>
    <mergeCell ref="EX87:FJ87"/>
    <mergeCell ref="DX65:EJ65"/>
    <mergeCell ref="EK71:EW71"/>
    <mergeCell ref="EK67:EW67"/>
    <mergeCell ref="EX66:FJ66"/>
    <mergeCell ref="EX67:FJ67"/>
    <mergeCell ref="EX70:FJ70"/>
    <mergeCell ref="EX82:FJ82"/>
    <mergeCell ref="EX80:FJ80"/>
    <mergeCell ref="DK73:DW73"/>
    <mergeCell ref="EK73:EW73"/>
    <mergeCell ref="DX71:EJ71"/>
    <mergeCell ref="DX68:EJ68"/>
    <mergeCell ref="EK72:EW72"/>
    <mergeCell ref="DX69:EJ69"/>
    <mergeCell ref="DK69:DW69"/>
    <mergeCell ref="DK71:DW71"/>
    <mergeCell ref="DX73:EJ73"/>
    <mergeCell ref="DX72:EJ72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A34:AF34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BB91:EB91"/>
    <mergeCell ref="BU37:CG37"/>
    <mergeCell ref="CH37:CW37"/>
    <mergeCell ref="BU65:CG65"/>
    <mergeCell ref="BU66:CG66"/>
    <mergeCell ref="CH77:CW77"/>
    <mergeCell ref="CH76:CW76"/>
    <mergeCell ref="BU79:CG79"/>
    <mergeCell ref="CH79:CW79"/>
    <mergeCell ref="CH83:CW83"/>
    <mergeCell ref="AQ48:BB48"/>
    <mergeCell ref="EK30:EW30"/>
    <mergeCell ref="CX29:DJ29"/>
    <mergeCell ref="BC48:BQ48"/>
    <mergeCell ref="BU83:CG83"/>
    <mergeCell ref="CH87:CW87"/>
    <mergeCell ref="BC86:BQ86"/>
    <mergeCell ref="BU85:CG85"/>
    <mergeCell ref="BC83:BQ83"/>
    <mergeCell ref="BC85:BQ85"/>
    <mergeCell ref="AK48:AP48"/>
    <mergeCell ref="A43:AF43"/>
    <mergeCell ref="A54:AF54"/>
    <mergeCell ref="AK59:AP59"/>
    <mergeCell ref="A51:AF51"/>
    <mergeCell ref="A46:AE46"/>
    <mergeCell ref="AK58:AP58"/>
    <mergeCell ref="AK52:AP52"/>
    <mergeCell ref="A52:AF52"/>
    <mergeCell ref="A57:AF57"/>
    <mergeCell ref="CH86:CW86"/>
    <mergeCell ref="BU86:CG86"/>
    <mergeCell ref="A86:AF86"/>
    <mergeCell ref="A87:AF87"/>
    <mergeCell ref="AK87:AP87"/>
    <mergeCell ref="AQ87:BB87"/>
    <mergeCell ref="AK86:AP86"/>
    <mergeCell ref="AK83:AP83"/>
    <mergeCell ref="A80:AF80"/>
    <mergeCell ref="A79:AF79"/>
    <mergeCell ref="AQ83:BB83"/>
    <mergeCell ref="AK80:AP80"/>
    <mergeCell ref="BU87:CG87"/>
    <mergeCell ref="BC87:BQ87"/>
    <mergeCell ref="AQ86:BB86"/>
    <mergeCell ref="BC79:BQ79"/>
    <mergeCell ref="BU80:CG80"/>
    <mergeCell ref="BC84:BQ84"/>
    <mergeCell ref="AK79:AP79"/>
    <mergeCell ref="AQ80:BB80"/>
    <mergeCell ref="BC80:BQ80"/>
    <mergeCell ref="A75:AF75"/>
    <mergeCell ref="AQ82:BB82"/>
    <mergeCell ref="BC82:BP82"/>
    <mergeCell ref="AK82:AP82"/>
    <mergeCell ref="A82:AF82"/>
    <mergeCell ref="AK77:AP77"/>
    <mergeCell ref="AQ77:BB77"/>
    <mergeCell ref="BC78:BQ78"/>
    <mergeCell ref="A78:AF78"/>
    <mergeCell ref="AK78:AP78"/>
    <mergeCell ref="A76:AF76"/>
    <mergeCell ref="AK76:AP76"/>
    <mergeCell ref="AQ76:BB76"/>
    <mergeCell ref="A77:AF77"/>
    <mergeCell ref="BC77:BQ77"/>
    <mergeCell ref="AQ78:BB78"/>
    <mergeCell ref="A67:AF67"/>
    <mergeCell ref="A66:AF66"/>
    <mergeCell ref="AK67:AP67"/>
    <mergeCell ref="AQ45:BB45"/>
    <mergeCell ref="AK43:AP43"/>
    <mergeCell ref="A42:AF42"/>
    <mergeCell ref="A44:AF44"/>
    <mergeCell ref="A47:AF47"/>
    <mergeCell ref="AK47:AP47"/>
    <mergeCell ref="A56:AF56"/>
    <mergeCell ref="BC43:BQ43"/>
    <mergeCell ref="AQ43:BB43"/>
    <mergeCell ref="AK46:AP46"/>
    <mergeCell ref="AK42:AP42"/>
    <mergeCell ref="BC42:BQ42"/>
    <mergeCell ref="AK45:AP45"/>
    <mergeCell ref="BC44:BP44"/>
    <mergeCell ref="CX73:DJ73"/>
    <mergeCell ref="CH72:CW72"/>
    <mergeCell ref="CH70:CW70"/>
    <mergeCell ref="CX70:DJ70"/>
    <mergeCell ref="BU57:CG57"/>
    <mergeCell ref="BU56:CG56"/>
    <mergeCell ref="CX72:DJ72"/>
    <mergeCell ref="CX63:DJ63"/>
    <mergeCell ref="CH65:CW65"/>
    <mergeCell ref="CX65:DJ65"/>
    <mergeCell ref="BR70:CG70"/>
    <mergeCell ref="CH68:CW68"/>
    <mergeCell ref="CH71:CW71"/>
    <mergeCell ref="BU71:CG71"/>
    <mergeCell ref="DX59:EJ59"/>
    <mergeCell ref="DX63:EJ63"/>
    <mergeCell ref="DX62:EJ62"/>
    <mergeCell ref="DX64:EJ64"/>
    <mergeCell ref="DK62:DW62"/>
    <mergeCell ref="DK59:DW59"/>
    <mergeCell ref="DK66:DW66"/>
    <mergeCell ref="DK67:DW67"/>
    <mergeCell ref="DK46:DW46"/>
    <mergeCell ref="CX66:DJ66"/>
    <mergeCell ref="CX57:DJ57"/>
    <mergeCell ref="DK58:DW58"/>
    <mergeCell ref="CX48:DJ48"/>
    <mergeCell ref="CX59:DJ59"/>
    <mergeCell ref="DK50:DW50"/>
    <mergeCell ref="CX35:DJ35"/>
    <mergeCell ref="CX46:DJ46"/>
    <mergeCell ref="DK39:DQ39"/>
    <mergeCell ref="CX47:DE47"/>
    <mergeCell ref="DK47:DQ47"/>
    <mergeCell ref="DK53:DQ53"/>
    <mergeCell ref="DK44:DP44"/>
    <mergeCell ref="BU30:CG30"/>
    <mergeCell ref="CH31:CW31"/>
    <mergeCell ref="BU32:CG32"/>
    <mergeCell ref="CH29:CW29"/>
    <mergeCell ref="BU34:CG34"/>
    <mergeCell ref="DK48:DW48"/>
    <mergeCell ref="CX30:DJ30"/>
    <mergeCell ref="CH34:CW34"/>
    <mergeCell ref="CH36:CW36"/>
    <mergeCell ref="DK33:DW33"/>
    <mergeCell ref="EX25:FJ25"/>
    <mergeCell ref="DX25:EJ25"/>
    <mergeCell ref="EK28:EW28"/>
    <mergeCell ref="DK30:DW30"/>
    <mergeCell ref="CX32:DJ32"/>
    <mergeCell ref="DX29:EJ29"/>
    <mergeCell ref="DK29:DW29"/>
    <mergeCell ref="DK31:DW31"/>
    <mergeCell ref="DK27:DW27"/>
    <mergeCell ref="CX28:DJ28"/>
    <mergeCell ref="DX34:EJ34"/>
    <mergeCell ref="EX50:FJ50"/>
    <mergeCell ref="EX36:FJ36"/>
    <mergeCell ref="EX27:FJ27"/>
    <mergeCell ref="EK25:EW25"/>
    <mergeCell ref="DX26:EJ26"/>
    <mergeCell ref="EX31:FJ31"/>
    <mergeCell ref="DX28:EJ28"/>
    <mergeCell ref="EX26:FJ26"/>
    <mergeCell ref="EK26:EW26"/>
    <mergeCell ref="BR35:CG35"/>
    <mergeCell ref="CH30:CW30"/>
    <mergeCell ref="CX33:DJ33"/>
    <mergeCell ref="EX29:FJ29"/>
    <mergeCell ref="EX30:FJ30"/>
    <mergeCell ref="EK52:EW52"/>
    <mergeCell ref="EX52:FJ52"/>
    <mergeCell ref="DX35:EJ35"/>
    <mergeCell ref="EX32:FJ32"/>
    <mergeCell ref="EK46:EW46"/>
    <mergeCell ref="BU84:CG84"/>
    <mergeCell ref="DX32:EJ32"/>
    <mergeCell ref="EK32:EW32"/>
    <mergeCell ref="DK52:DQ52"/>
    <mergeCell ref="DK65:DW65"/>
    <mergeCell ref="EX48:FJ48"/>
    <mergeCell ref="DX56:EJ56"/>
    <mergeCell ref="CH35:CW35"/>
    <mergeCell ref="BU33:CG33"/>
    <mergeCell ref="CH50:CW50"/>
    <mergeCell ref="AQ90:BA90"/>
    <mergeCell ref="AQ89:FJ89"/>
    <mergeCell ref="CX52:DF52"/>
    <mergeCell ref="A81:AF81"/>
    <mergeCell ref="AK81:AP81"/>
    <mergeCell ref="AQ81:BB81"/>
    <mergeCell ref="DX60:EJ60"/>
    <mergeCell ref="EX60:FJ60"/>
    <mergeCell ref="DX61:EJ61"/>
    <mergeCell ref="CX60:DJ60"/>
    <mergeCell ref="CH33:CW33"/>
    <mergeCell ref="BC33:BQ33"/>
    <mergeCell ref="CX43:DJ43"/>
    <mergeCell ref="EX64:FJ64"/>
    <mergeCell ref="EX62:FJ62"/>
    <mergeCell ref="A11:AF11"/>
    <mergeCell ref="EK31:EW31"/>
    <mergeCell ref="DX30:EJ30"/>
    <mergeCell ref="CX50:DJ50"/>
    <mergeCell ref="EK36:EW36"/>
    <mergeCell ref="DK81:DQ81"/>
    <mergeCell ref="DX81:EJ81"/>
    <mergeCell ref="EK81:EW81"/>
    <mergeCell ref="EK33:EW33"/>
    <mergeCell ref="DX52:EJ52"/>
    <mergeCell ref="AQ52:BB52"/>
    <mergeCell ref="BC52:BP52"/>
    <mergeCell ref="BU52:CG52"/>
    <mergeCell ref="CH52:CW52"/>
    <mergeCell ref="AQ33:BB33"/>
    <mergeCell ref="BU77:CG77"/>
    <mergeCell ref="DK70:DW70"/>
    <mergeCell ref="BU73:CG73"/>
    <mergeCell ref="CH7:CW7"/>
    <mergeCell ref="DX66:EJ66"/>
    <mergeCell ref="CH61:CW61"/>
    <mergeCell ref="CX40:DJ40"/>
    <mergeCell ref="CH43:CW43"/>
    <mergeCell ref="DX33:EJ33"/>
    <mergeCell ref="DX31:EJ31"/>
    <mergeCell ref="EX81:FJ81"/>
    <mergeCell ref="BU82:CG82"/>
    <mergeCell ref="CH82:CW82"/>
    <mergeCell ref="CX82:DF82"/>
    <mergeCell ref="DK82:DQ82"/>
    <mergeCell ref="DX82:EJ82"/>
    <mergeCell ref="EK82:EW82"/>
    <mergeCell ref="BU81:CG81"/>
    <mergeCell ref="CH81:CW81"/>
    <mergeCell ref="CX81:DF81"/>
    <mergeCell ref="BC81:BP81"/>
    <mergeCell ref="DX47:EJ47"/>
    <mergeCell ref="EK47:EW47"/>
    <mergeCell ref="EX47:FJ47"/>
    <mergeCell ref="A49:AF49"/>
    <mergeCell ref="AK49:AP49"/>
    <mergeCell ref="CH47:CW47"/>
    <mergeCell ref="BU47:CG47"/>
    <mergeCell ref="BC47:BP47"/>
    <mergeCell ref="AQ47:BB47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23">
      <selection activeCell="BQ43" sqref="BQ4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1.2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49"/>
      <c r="AP3" s="127" t="s">
        <v>17</v>
      </c>
      <c r="AQ3" s="128"/>
      <c r="AR3" s="128"/>
      <c r="AS3" s="128"/>
      <c r="AT3" s="128"/>
      <c r="AU3" s="149"/>
      <c r="AV3" s="127" t="s">
        <v>74</v>
      </c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49"/>
      <c r="BL3" s="127" t="s">
        <v>59</v>
      </c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49"/>
      <c r="CF3" s="124" t="s">
        <v>18</v>
      </c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6"/>
      <c r="ET3" s="127" t="s">
        <v>22</v>
      </c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</row>
    <row r="4" spans="1:166" ht="33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50"/>
      <c r="AP4" s="129"/>
      <c r="AQ4" s="130"/>
      <c r="AR4" s="130"/>
      <c r="AS4" s="130"/>
      <c r="AT4" s="130"/>
      <c r="AU4" s="150"/>
      <c r="AV4" s="129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50"/>
      <c r="BL4" s="129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50"/>
      <c r="CF4" s="125" t="s">
        <v>84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  <c r="CW4" s="124" t="s">
        <v>19</v>
      </c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6"/>
      <c r="DN4" s="124" t="s">
        <v>20</v>
      </c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6"/>
      <c r="EE4" s="124" t="s">
        <v>21</v>
      </c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6"/>
      <c r="ET4" s="129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</row>
    <row r="5" spans="1:166" ht="12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21">
        <v>2</v>
      </c>
      <c r="AQ5" s="122"/>
      <c r="AR5" s="122"/>
      <c r="AS5" s="122"/>
      <c r="AT5" s="122"/>
      <c r="AU5" s="123"/>
      <c r="AV5" s="121">
        <v>3</v>
      </c>
      <c r="AW5" s="122"/>
      <c r="AX5" s="122"/>
      <c r="AY5" s="122"/>
      <c r="AZ5" s="122"/>
      <c r="BA5" s="122"/>
      <c r="BB5" s="122"/>
      <c r="BC5" s="122"/>
      <c r="BD5" s="122"/>
      <c r="BE5" s="168"/>
      <c r="BF5" s="168"/>
      <c r="BG5" s="168"/>
      <c r="BH5" s="168"/>
      <c r="BI5" s="168"/>
      <c r="BJ5" s="168"/>
      <c r="BK5" s="169"/>
      <c r="BL5" s="121">
        <v>4</v>
      </c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3"/>
      <c r="CF5" s="121">
        <v>5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3"/>
      <c r="CW5" s="121">
        <v>6</v>
      </c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3"/>
      <c r="DN5" s="121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3"/>
      <c r="EE5" s="121">
        <v>8</v>
      </c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3"/>
      <c r="ET5" s="121">
        <v>9</v>
      </c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</row>
    <row r="6" spans="1:166" ht="33.75" customHeight="1">
      <c r="A6" s="315" t="s">
        <v>78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6"/>
      <c r="AP6" s="317" t="s">
        <v>35</v>
      </c>
      <c r="AQ6" s="318"/>
      <c r="AR6" s="318"/>
      <c r="AS6" s="318"/>
      <c r="AT6" s="318"/>
      <c r="AU6" s="318"/>
      <c r="AV6" s="319" t="s">
        <v>41</v>
      </c>
      <c r="AW6" s="319"/>
      <c r="AX6" s="319"/>
      <c r="AY6" s="319"/>
      <c r="AZ6" s="319"/>
      <c r="BA6" s="319"/>
      <c r="BB6" s="319"/>
      <c r="BC6" s="319"/>
      <c r="BD6" s="319"/>
      <c r="BE6" s="320"/>
      <c r="BF6" s="321"/>
      <c r="BG6" s="321"/>
      <c r="BH6" s="321"/>
      <c r="BI6" s="321"/>
      <c r="BJ6" s="321"/>
      <c r="BK6" s="322"/>
      <c r="BL6" s="323">
        <f>BL7</f>
        <v>1117800</v>
      </c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4">
        <f>CF7</f>
        <v>602959.52</v>
      </c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>
        <f>EE7</f>
        <v>602959.52</v>
      </c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32"/>
    </row>
    <row r="7" spans="1:166" ht="15" customHeight="1">
      <c r="A7" s="339" t="s">
        <v>16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40"/>
      <c r="AP7" s="297" t="s">
        <v>36</v>
      </c>
      <c r="AQ7" s="298"/>
      <c r="AR7" s="298"/>
      <c r="AS7" s="298"/>
      <c r="AT7" s="298"/>
      <c r="AU7" s="299"/>
      <c r="AV7" s="303" t="s">
        <v>41</v>
      </c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9"/>
      <c r="BL7" s="305">
        <f>BL18</f>
        <v>1117800</v>
      </c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333">
        <f>EE7</f>
        <v>602959.52</v>
      </c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5"/>
      <c r="CW7" s="333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5"/>
      <c r="DN7" s="333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5"/>
      <c r="EE7" s="333">
        <f>EE18</f>
        <v>602959.52</v>
      </c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5"/>
      <c r="ET7" s="305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41"/>
    </row>
    <row r="8" spans="1:166" ht="23.25" customHeight="1">
      <c r="A8" s="342" t="s">
        <v>75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300"/>
      <c r="AQ8" s="301"/>
      <c r="AR8" s="301"/>
      <c r="AS8" s="301"/>
      <c r="AT8" s="301"/>
      <c r="AU8" s="302"/>
      <c r="AV8" s="304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2"/>
      <c r="BL8" s="308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10"/>
      <c r="CF8" s="336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8"/>
      <c r="CW8" s="336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8"/>
      <c r="DN8" s="336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8"/>
      <c r="EE8" s="336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8"/>
      <c r="ET8" s="308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13"/>
    </row>
    <row r="9" spans="1:166" ht="15" customHeight="1">
      <c r="A9" s="293" t="s">
        <v>37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7"/>
      <c r="AQ9" s="298"/>
      <c r="AR9" s="298"/>
      <c r="AS9" s="298"/>
      <c r="AT9" s="298"/>
      <c r="AU9" s="299"/>
      <c r="AV9" s="303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9"/>
      <c r="BL9" s="305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7"/>
      <c r="CF9" s="305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7"/>
      <c r="CW9" s="305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  <c r="DN9" s="305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7"/>
      <c r="EE9" s="305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7"/>
      <c r="ET9" s="305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41"/>
    </row>
    <row r="10" spans="1:166" ht="1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300"/>
      <c r="AQ10" s="301"/>
      <c r="AR10" s="301"/>
      <c r="AS10" s="301"/>
      <c r="AT10" s="301"/>
      <c r="AU10" s="302"/>
      <c r="AV10" s="304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2"/>
      <c r="BL10" s="308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10"/>
      <c r="CF10" s="308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10"/>
      <c r="CW10" s="308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10"/>
      <c r="DN10" s="308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10"/>
      <c r="EE10" s="308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10"/>
      <c r="ET10" s="308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13"/>
    </row>
    <row r="11" spans="1:166" ht="1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87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241"/>
      <c r="BF11" s="64"/>
      <c r="BG11" s="64"/>
      <c r="BH11" s="64"/>
      <c r="BI11" s="64"/>
      <c r="BJ11" s="64"/>
      <c r="BK11" s="65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5"/>
    </row>
    <row r="12" spans="1:166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87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241"/>
      <c r="BF12" s="64"/>
      <c r="BG12" s="64"/>
      <c r="BH12" s="64"/>
      <c r="BI12" s="64"/>
      <c r="BJ12" s="64"/>
      <c r="BK12" s="65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5"/>
    </row>
    <row r="13" spans="1:166" ht="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87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241"/>
      <c r="BF13" s="64"/>
      <c r="BG13" s="64"/>
      <c r="BH13" s="64"/>
      <c r="BI13" s="64"/>
      <c r="BJ13" s="64"/>
      <c r="BK13" s="65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5"/>
    </row>
    <row r="14" spans="1:166" ht="15" customHeight="1">
      <c r="A14" s="139" t="s">
        <v>76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87" t="s">
        <v>38</v>
      </c>
      <c r="AQ14" s="88"/>
      <c r="AR14" s="88"/>
      <c r="AS14" s="88"/>
      <c r="AT14" s="88"/>
      <c r="AU14" s="88"/>
      <c r="AV14" s="88" t="s">
        <v>41</v>
      </c>
      <c r="AW14" s="88"/>
      <c r="AX14" s="88"/>
      <c r="AY14" s="88"/>
      <c r="AZ14" s="88"/>
      <c r="BA14" s="88"/>
      <c r="BB14" s="88"/>
      <c r="BC14" s="88"/>
      <c r="BD14" s="88"/>
      <c r="BE14" s="241"/>
      <c r="BF14" s="64"/>
      <c r="BG14" s="64"/>
      <c r="BH14" s="64"/>
      <c r="BI14" s="64"/>
      <c r="BJ14" s="64"/>
      <c r="BK14" s="65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5"/>
    </row>
    <row r="15" spans="1:166" ht="15" customHeight="1">
      <c r="A15" s="293" t="s">
        <v>37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4"/>
      <c r="AP15" s="297"/>
      <c r="AQ15" s="298"/>
      <c r="AR15" s="298"/>
      <c r="AS15" s="298"/>
      <c r="AT15" s="298"/>
      <c r="AU15" s="299"/>
      <c r="AV15" s="303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9"/>
      <c r="BL15" s="305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7"/>
      <c r="CF15" s="305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7"/>
      <c r="CW15" s="305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7"/>
      <c r="DN15" s="305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7"/>
      <c r="EE15" s="305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7"/>
      <c r="ET15" s="305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41"/>
    </row>
    <row r="16" spans="1:166" ht="1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300"/>
      <c r="AQ16" s="301"/>
      <c r="AR16" s="301"/>
      <c r="AS16" s="301"/>
      <c r="AT16" s="301"/>
      <c r="AU16" s="302"/>
      <c r="AV16" s="304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2"/>
      <c r="BL16" s="308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08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10"/>
      <c r="CW16" s="308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10"/>
      <c r="DN16" s="308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10"/>
      <c r="EE16" s="308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10"/>
      <c r="ET16" s="308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13"/>
    </row>
    <row r="17" spans="1:166" ht="1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87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241"/>
      <c r="BF17" s="64"/>
      <c r="BG17" s="64"/>
      <c r="BH17" s="64"/>
      <c r="BI17" s="64"/>
      <c r="BJ17" s="64"/>
      <c r="BK17" s="65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5"/>
    </row>
    <row r="18" spans="1:166" ht="15.75" customHeight="1">
      <c r="A18" s="139" t="s">
        <v>40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87" t="s">
        <v>39</v>
      </c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241"/>
      <c r="BF18" s="64"/>
      <c r="BG18" s="64"/>
      <c r="BH18" s="64"/>
      <c r="BI18" s="64"/>
      <c r="BJ18" s="64"/>
      <c r="BK18" s="65"/>
      <c r="BL18" s="344">
        <v>1117800</v>
      </c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 t="s">
        <v>41</v>
      </c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6">
        <v>602959.52</v>
      </c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5"/>
    </row>
    <row r="19" spans="1:166" ht="15.75" customHeight="1">
      <c r="A19" s="139" t="s">
        <v>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87" t="s">
        <v>43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241"/>
      <c r="BF19" s="64"/>
      <c r="BG19" s="64"/>
      <c r="BH19" s="64"/>
      <c r="BI19" s="64"/>
      <c r="BJ19" s="64"/>
      <c r="BK19" s="65"/>
      <c r="BL19" s="344">
        <v>-5235400</v>
      </c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 t="s">
        <v>41</v>
      </c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6">
        <v>-3215694.74</v>
      </c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 t="s">
        <v>41</v>
      </c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5"/>
    </row>
    <row r="20" spans="1:166" ht="15.75" customHeight="1">
      <c r="A20" s="139" t="s">
        <v>44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87" t="s">
        <v>45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241"/>
      <c r="BF20" s="64"/>
      <c r="BG20" s="64"/>
      <c r="BH20" s="64"/>
      <c r="BI20" s="64"/>
      <c r="BJ20" s="64"/>
      <c r="BK20" s="65"/>
      <c r="BL20" s="344">
        <v>6353200</v>
      </c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 t="s">
        <v>41</v>
      </c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6">
        <v>3818654.26</v>
      </c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 t="s">
        <v>41</v>
      </c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5"/>
    </row>
    <row r="21" spans="1:166" ht="22.5" customHeight="1">
      <c r="A21" s="213" t="s">
        <v>56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87" t="s">
        <v>46</v>
      </c>
      <c r="AQ21" s="88"/>
      <c r="AR21" s="88"/>
      <c r="AS21" s="88"/>
      <c r="AT21" s="88"/>
      <c r="AU21" s="88"/>
      <c r="AV21" s="88" t="s">
        <v>41</v>
      </c>
      <c r="AW21" s="88"/>
      <c r="AX21" s="88"/>
      <c r="AY21" s="88"/>
      <c r="AZ21" s="88"/>
      <c r="BA21" s="88"/>
      <c r="BB21" s="88"/>
      <c r="BC21" s="88"/>
      <c r="BD21" s="88"/>
      <c r="BE21" s="241"/>
      <c r="BF21" s="64"/>
      <c r="BG21" s="64"/>
      <c r="BH21" s="64"/>
      <c r="BI21" s="64"/>
      <c r="BJ21" s="64"/>
      <c r="BK21" s="65"/>
      <c r="BL21" s="344" t="s">
        <v>41</v>
      </c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 t="s">
        <v>41</v>
      </c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5"/>
    </row>
    <row r="22" spans="1:166" ht="33" customHeight="1">
      <c r="A22" s="295" t="s">
        <v>80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314"/>
      <c r="AP22" s="300" t="s">
        <v>52</v>
      </c>
      <c r="AQ22" s="301"/>
      <c r="AR22" s="301"/>
      <c r="AS22" s="301"/>
      <c r="AT22" s="301"/>
      <c r="AU22" s="302"/>
      <c r="AV22" s="304" t="s">
        <v>41</v>
      </c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2"/>
      <c r="BL22" s="308" t="s">
        <v>41</v>
      </c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10"/>
      <c r="CF22" s="308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10"/>
      <c r="CW22" s="308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10"/>
      <c r="DN22" s="308" t="s">
        <v>41</v>
      </c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10"/>
      <c r="EE22" s="308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10"/>
      <c r="ET22" s="308" t="s">
        <v>41</v>
      </c>
      <c r="EU22" s="309"/>
      <c r="EV22" s="309"/>
      <c r="EW22" s="309"/>
      <c r="EX22" s="309"/>
      <c r="EY22" s="309"/>
      <c r="EZ22" s="309"/>
      <c r="FA22" s="309"/>
      <c r="FB22" s="309"/>
      <c r="FC22" s="309"/>
      <c r="FD22" s="309"/>
      <c r="FE22" s="309"/>
      <c r="FF22" s="309"/>
      <c r="FG22" s="309"/>
      <c r="FH22" s="309"/>
      <c r="FI22" s="309"/>
      <c r="FJ22" s="313"/>
    </row>
    <row r="23" spans="1:166" ht="15" customHeight="1">
      <c r="A23" s="293" t="s">
        <v>37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7" t="s">
        <v>47</v>
      </c>
      <c r="AQ23" s="298"/>
      <c r="AR23" s="298"/>
      <c r="AS23" s="298"/>
      <c r="AT23" s="298"/>
      <c r="AU23" s="299"/>
      <c r="AV23" s="303" t="s">
        <v>41</v>
      </c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9"/>
      <c r="BL23" s="305" t="s">
        <v>41</v>
      </c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7"/>
      <c r="CF23" s="305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7"/>
      <c r="CW23" s="305" t="s">
        <v>41</v>
      </c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7"/>
      <c r="DN23" s="305" t="s">
        <v>41</v>
      </c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7"/>
      <c r="EE23" s="305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7"/>
      <c r="ET23" s="305" t="s">
        <v>41</v>
      </c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41"/>
    </row>
    <row r="24" spans="1:166" ht="22.5" customHeight="1">
      <c r="A24" s="295" t="s">
        <v>58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300"/>
      <c r="AQ24" s="301"/>
      <c r="AR24" s="301"/>
      <c r="AS24" s="301"/>
      <c r="AT24" s="301"/>
      <c r="AU24" s="302"/>
      <c r="AV24" s="304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2"/>
      <c r="BL24" s="308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10"/>
      <c r="CF24" s="308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10"/>
      <c r="CW24" s="308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10"/>
      <c r="DN24" s="308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10"/>
      <c r="EE24" s="308"/>
      <c r="EF24" s="309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10"/>
      <c r="ET24" s="308"/>
      <c r="EU24" s="309"/>
      <c r="EV24" s="309"/>
      <c r="EW24" s="309"/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09"/>
      <c r="FI24" s="309"/>
      <c r="FJ24" s="313"/>
    </row>
    <row r="25" spans="1:166" ht="24" customHeight="1" thickBot="1">
      <c r="A25" s="325" t="s">
        <v>57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7"/>
      <c r="AP25" s="100" t="s">
        <v>48</v>
      </c>
      <c r="AQ25" s="101"/>
      <c r="AR25" s="101"/>
      <c r="AS25" s="101"/>
      <c r="AT25" s="101"/>
      <c r="AU25" s="101"/>
      <c r="AV25" s="101" t="s">
        <v>41</v>
      </c>
      <c r="AW25" s="101"/>
      <c r="AX25" s="101"/>
      <c r="AY25" s="101"/>
      <c r="AZ25" s="101"/>
      <c r="BA25" s="101"/>
      <c r="BB25" s="101"/>
      <c r="BC25" s="101"/>
      <c r="BD25" s="101"/>
      <c r="BE25" s="328"/>
      <c r="BF25" s="329"/>
      <c r="BG25" s="329"/>
      <c r="BH25" s="329"/>
      <c r="BI25" s="329"/>
      <c r="BJ25" s="329"/>
      <c r="BK25" s="330"/>
      <c r="BL25" s="331" t="s">
        <v>41</v>
      </c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 t="s">
        <v>41</v>
      </c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 t="s">
        <v>41</v>
      </c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6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28" t="s">
        <v>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49"/>
      <c r="AP28" s="127" t="s">
        <v>17</v>
      </c>
      <c r="AQ28" s="128"/>
      <c r="AR28" s="128"/>
      <c r="AS28" s="128"/>
      <c r="AT28" s="128"/>
      <c r="AU28" s="149"/>
      <c r="AV28" s="127" t="s">
        <v>74</v>
      </c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49"/>
      <c r="BL28" s="127" t="s">
        <v>54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49"/>
      <c r="CF28" s="124" t="s">
        <v>18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6"/>
      <c r="ET28" s="127" t="s">
        <v>22</v>
      </c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</row>
    <row r="29" spans="1:166" ht="33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50"/>
      <c r="AP29" s="129"/>
      <c r="AQ29" s="130"/>
      <c r="AR29" s="130"/>
      <c r="AS29" s="130"/>
      <c r="AT29" s="130"/>
      <c r="AU29" s="150"/>
      <c r="AV29" s="129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50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50"/>
      <c r="CF29" s="125" t="s">
        <v>84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6"/>
      <c r="CW29" s="124" t="s">
        <v>19</v>
      </c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6"/>
      <c r="DN29" s="124" t="s">
        <v>20</v>
      </c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6"/>
      <c r="EE29" s="124" t="s">
        <v>21</v>
      </c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6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ht="12" thickBot="1">
      <c r="A30" s="172">
        <v>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3"/>
      <c r="AP30" s="121">
        <v>2</v>
      </c>
      <c r="AQ30" s="122"/>
      <c r="AR30" s="122"/>
      <c r="AS30" s="122"/>
      <c r="AT30" s="122"/>
      <c r="AU30" s="123"/>
      <c r="AV30" s="121">
        <v>3</v>
      </c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3"/>
      <c r="BL30" s="121">
        <v>4</v>
      </c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3"/>
      <c r="CF30" s="121">
        <v>5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3"/>
      <c r="CW30" s="121">
        <v>6</v>
      </c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3"/>
      <c r="DN30" s="121">
        <v>7</v>
      </c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v>8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3"/>
      <c r="ET30" s="121">
        <v>9</v>
      </c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</row>
    <row r="31" spans="1:166" ht="22.5" customHeight="1">
      <c r="A31" s="213" t="s">
        <v>81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361" t="s">
        <v>49</v>
      </c>
      <c r="AQ31" s="319"/>
      <c r="AR31" s="319"/>
      <c r="AS31" s="319"/>
      <c r="AT31" s="319"/>
      <c r="AU31" s="319"/>
      <c r="AV31" s="319" t="s">
        <v>41</v>
      </c>
      <c r="AW31" s="319"/>
      <c r="AX31" s="319"/>
      <c r="AY31" s="319"/>
      <c r="AZ31" s="319"/>
      <c r="BA31" s="319"/>
      <c r="BB31" s="319"/>
      <c r="BC31" s="319"/>
      <c r="BD31" s="319"/>
      <c r="BE31" s="320"/>
      <c r="BF31" s="321"/>
      <c r="BG31" s="321"/>
      <c r="BH31" s="321"/>
      <c r="BI31" s="321"/>
      <c r="BJ31" s="321"/>
      <c r="BK31" s="322"/>
      <c r="BL31" s="347" t="s">
        <v>41</v>
      </c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24">
        <v>602959.52</v>
      </c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>
        <f>CF31</f>
        <v>602959.52</v>
      </c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47" t="s">
        <v>41</v>
      </c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8"/>
    </row>
    <row r="32" spans="1:166" ht="11.25">
      <c r="A32" s="339" t="s">
        <v>16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40"/>
      <c r="AP32" s="297" t="s">
        <v>50</v>
      </c>
      <c r="AQ32" s="298"/>
      <c r="AR32" s="298"/>
      <c r="AS32" s="298"/>
      <c r="AT32" s="298"/>
      <c r="AU32" s="299"/>
      <c r="AV32" s="303" t="s">
        <v>41</v>
      </c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9"/>
      <c r="BL32" s="356" t="s">
        <v>41</v>
      </c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8"/>
      <c r="CF32" s="333">
        <v>-3215694.74</v>
      </c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5"/>
      <c r="CW32" s="333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5"/>
      <c r="DN32" s="333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5"/>
      <c r="EE32" s="333">
        <f>CF32</f>
        <v>-3215694.74</v>
      </c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5"/>
      <c r="ET32" s="356" t="s">
        <v>41</v>
      </c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64"/>
    </row>
    <row r="33" spans="1:166" ht="22.5" customHeight="1">
      <c r="A33" s="342" t="s">
        <v>82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3"/>
      <c r="AP33" s="300"/>
      <c r="AQ33" s="301"/>
      <c r="AR33" s="301"/>
      <c r="AS33" s="301"/>
      <c r="AT33" s="301"/>
      <c r="AU33" s="302"/>
      <c r="AV33" s="304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2"/>
      <c r="BL33" s="359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360"/>
      <c r="CF33" s="336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8"/>
      <c r="CW33" s="336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8"/>
      <c r="DN33" s="336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8"/>
      <c r="EE33" s="336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8"/>
      <c r="ET33" s="359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365"/>
    </row>
    <row r="34" spans="1:166" ht="22.5" customHeight="1">
      <c r="A34" s="349" t="s">
        <v>83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1"/>
      <c r="AP34" s="311" t="s">
        <v>51</v>
      </c>
      <c r="AQ34" s="312"/>
      <c r="AR34" s="312"/>
      <c r="AS34" s="312"/>
      <c r="AT34" s="312"/>
      <c r="AU34" s="312"/>
      <c r="AV34" s="312" t="s">
        <v>41</v>
      </c>
      <c r="AW34" s="312"/>
      <c r="AX34" s="312"/>
      <c r="AY34" s="312"/>
      <c r="AZ34" s="312"/>
      <c r="BA34" s="312"/>
      <c r="BB34" s="312"/>
      <c r="BC34" s="312"/>
      <c r="BD34" s="312"/>
      <c r="BE34" s="303"/>
      <c r="BF34" s="298"/>
      <c r="BG34" s="298"/>
      <c r="BH34" s="298"/>
      <c r="BI34" s="298"/>
      <c r="BJ34" s="298"/>
      <c r="BK34" s="299"/>
      <c r="BL34" s="291" t="s">
        <v>41</v>
      </c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0">
        <v>3818654.26</v>
      </c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>
        <f>CF34</f>
        <v>3818654.26</v>
      </c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1" t="s">
        <v>41</v>
      </c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2"/>
    </row>
    <row r="35" spans="1:166" ht="1.5" customHeight="1" thickBot="1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8"/>
      <c r="AP35" s="237"/>
      <c r="AQ35" s="238"/>
      <c r="AR35" s="238"/>
      <c r="AS35" s="238"/>
      <c r="AT35" s="238"/>
      <c r="AU35" s="238"/>
      <c r="AV35" s="369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353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3">
        <v>1729903.77</v>
      </c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5"/>
      <c r="CW35" s="353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3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3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5"/>
      <c r="ET35" s="353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4"/>
      <c r="FI35" s="354"/>
      <c r="FJ35" s="363"/>
    </row>
    <row r="36" ht="11.25">
      <c r="DR36" s="1" t="s">
        <v>117</v>
      </c>
    </row>
    <row r="39" spans="1:84" ht="11.25">
      <c r="A39" s="1" t="s">
        <v>7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H39" s="144" t="s">
        <v>114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52" t="s">
        <v>9</v>
      </c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H40" s="352" t="s">
        <v>10</v>
      </c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CF40" s="1" t="s">
        <v>29</v>
      </c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S40" s="144" t="s">
        <v>116</v>
      </c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</row>
    <row r="41" spans="107:149" ht="21.75" customHeight="1">
      <c r="DC41" s="352" t="s">
        <v>9</v>
      </c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"/>
      <c r="DR41" s="3"/>
      <c r="DS41" s="352" t="s">
        <v>10</v>
      </c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</row>
    <row r="42" spans="1:60" ht="11.25">
      <c r="A42" s="1" t="s">
        <v>8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H42" s="144" t="s">
        <v>115</v>
      </c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8:166" ht="11.25">
      <c r="R43" s="352" t="s">
        <v>9</v>
      </c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"/>
      <c r="AG43" s="3"/>
      <c r="AH43" s="352" t="s">
        <v>10</v>
      </c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63" t="s">
        <v>11</v>
      </c>
      <c r="B45" s="163"/>
      <c r="C45" s="301" t="s">
        <v>236</v>
      </c>
      <c r="D45" s="301"/>
      <c r="E45" s="301"/>
      <c r="F45" s="1" t="s">
        <v>11</v>
      </c>
      <c r="I45" s="144" t="s">
        <v>238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63">
        <v>20</v>
      </c>
      <c r="Z45" s="163"/>
      <c r="AA45" s="163"/>
      <c r="AB45" s="163"/>
      <c r="AC45" s="164" t="s">
        <v>161</v>
      </c>
      <c r="AD45" s="164"/>
      <c r="AE45" s="164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2016-09-01T10:34:03Z</cp:lastPrinted>
  <dcterms:created xsi:type="dcterms:W3CDTF">2005-02-01T12:32:18Z</dcterms:created>
  <dcterms:modified xsi:type="dcterms:W3CDTF">2017-01-04T07:15:50Z</dcterms:modified>
  <cp:category/>
  <cp:version/>
  <cp:contentType/>
  <cp:contentStatus/>
</cp:coreProperties>
</file>