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'стр.2'!$A$1:$FJ$83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<sst xmlns="http://schemas.openxmlformats.org/spreadsheetml/2006/main" count="333" uniqueCount="224">
  <si>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</si>
  <si>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</si>
  <si>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</si>
  <si>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</si>
  <si>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</si>
  <si>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</si>
  <si>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</si>
  <si>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</si>
  <si>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</si>
  <si>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</si>
  <si>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</si>
  <si>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</si>
  <si>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</si>
  <si>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</si>
  <si>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</si>
  <si>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</si>
  <si>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</si>
  <si>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</si>
  <si>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</si>
  <si>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</si>
  <si>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</si>
  <si>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</si>
  <si>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</si>
  <si>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</si>
  <si>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</si>
  <si>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</si>
  <si>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</si>
  <si>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</si>
  <si>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</si>
  <si>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</si>
  <si>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</si>
  <si>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</si>
  <si>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</si>
  <si>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</si>
  <si>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</si>
  <si>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</si>
  <si>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</si>
  <si>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</si>
  <si>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</si>
  <si>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</si>
  <si>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</si>
  <si>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</si>
  <si>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</si>
  <si>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</si>
  <si>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</si>
  <si>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</si>
  <si>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</si>
  <si>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</si>
  <si>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</si>
  <si>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</si>
  <si>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</si>
  <si>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</si>
  <si>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</si>
  <si>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</si>
  <si>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</si>
  <si>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</si>
  <si>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</si>
  <si>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</si>
  <si>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</si>
  <si>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</si>
  <si>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</si>
  <si>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</si>
  <si>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</si>
  <si>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</si>
  <si>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</si>
  <si>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</si>
  <si>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</si>
  <si>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</si>
  <si>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</si>
  <si>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</si>
  <si>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</si>
  <si>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</si>
  <si>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</si>
  <si>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</si>
  <si>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</si>
  <si>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</si>
  <si>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</si>
  <si>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</si>
  <si>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</si>
  <si>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</si>
  <si>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</si>
  <si>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</si>
  <si>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</si>
  <si>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</si>
  <si>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</si>
  <si>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</si>
  <si>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</si>
  <si>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</si>
  <si>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</si>
  <si>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</si>
  <si>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</si>
  <si>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</si>
  <si>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</si>
  <si>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</si>
  <si>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</si>
  <si>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</si>
  <si>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</si>
  <si>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</si>
  <si>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</si>
  <si>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</si>
  <si>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</si>
  <si>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</si>
  <si>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</si>
  <si>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</si>
  <si>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</si>
  <si>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</si>
  <si>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</si>
  <si>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</si>
  <si>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</si>
  <si>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</si>
  <si>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</si>
  <si>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</si>
  <si>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</si>
  <si>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</si>
  <si>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</si>
  <si>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</si>
  <si>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</si>
  <si>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</si>
  <si>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</si>
  <si>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</si>
  <si>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</si>
  <si>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</si>
  <si>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</si>
  <si>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</si>
  <si>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</si>
  <si>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</si>
  <si>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</si>
  <si>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</si>
  <si>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</si>
  <si>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</si>
  <si>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</si>
  <si>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</si>
  <si>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</si>
  <si>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</si>
  <si>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</si>
  <si>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</si>
  <si>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</si>
  <si>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</si>
  <si>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 xml:space="preserve">Прочие межбюджетные трансферты 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</si>
  <si>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</si>
  <si>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</si>
  <si>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</si>
  <si>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</si>
  <si>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</si>
  <si>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</si>
  <si>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</si>
  <si>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</si>
  <si>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</si>
  <si>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</si>
  <si>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</si>
  <si>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</si>
  <si>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</si>
  <si>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</si>
  <si>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</si>
  <si>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</si>
  <si>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</si>
  <si>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</si>
  <si>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</si>
  <si>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</si>
  <si>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</si>
  <si>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</si>
  <si>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</si>
  <si>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</si>
  <si>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</si>
  <si>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</si>
  <si>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</si>
  <si>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</si>
  <si>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</si>
  <si>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</si>
  <si>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</si>
  <si>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</si>
  <si>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</si>
  <si>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</si>
  <si>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</si>
  <si>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</si>
  <si>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</si>
  <si>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</si>
  <si>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</si>
  <si>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</si>
  <si>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</si>
  <si>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</si>
  <si>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</si>
  <si>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</si>
  <si>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</si>
  <si>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</si>
  <si>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</si>
  <si>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</si>
  <si>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</si>
  <si>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</si>
  <si>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</si>
  <si>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</si>
  <si>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</si>
  <si>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</si>
  <si>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</si>
  <si>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</si>
  <si>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</si>
  <si>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</si>
  <si>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</si>
  <si>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</si>
  <si>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</si>
  <si>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</si>
  <si>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</si>
  <si>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</si>
  <si>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</si>
  <si>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</si>
  <si>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951 0113  0610021170 244</t>
  </si>
  <si>
    <t>01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</si>
  <si>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</si>
  <si>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</si>
  <si>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</si>
  <si>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</si>
  <si>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</si>
  <si>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</si>
  <si>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</si>
  <si>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</si>
  <si>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</si>
  <si>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</si>
  <si>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92050,58 (акцизы)                   остаток:   1784233,85 (ВУС 0+1784233,85)</t>
  </si>
  <si>
    <t>февраля</t>
  </si>
  <si>
    <t>01.02.2017</t>
  </si>
  <si>
    <t>202040014100000151</t>
  </si>
  <si>
    <t>20230024100000151</t>
  </si>
  <si>
    <t>20235118100000151</t>
  </si>
  <si>
    <t>20215001100000151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</si>
</sst>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10" fillId="0" borderId="0" xfId="0" applyFont="1" applyAlignment="1">
      <alignment horizontal="right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zoomScaleSheetLayoutView="73" zoomScalePageLayoutView="0" workbookViewId="0" topLeftCell="T1">
      <selection activeCell="DN41" sqref="DN41:ED41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</row>
    <row r="3" spans="1:149" ht="12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</row>
    <row r="4" spans="1:149" ht="12" customHeight="1">
      <c r="A4" s="163" t="s">
        <v>64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</row>
    <row r="5" spans="1:166" ht="12" customHeight="1" thickBot="1">
      <c r="A5" s="163" t="s">
        <v>77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4"/>
      <c r="ET5" s="144" t="s">
        <v>0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6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7" t="s">
        <v>31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9"/>
    </row>
    <row r="7" spans="62:166" ht="12" customHeight="1">
      <c r="BJ7" s="2" t="s">
        <v>65</v>
      </c>
      <c r="BK7" s="136" t="s">
        <v>218</v>
      </c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56">
        <v>20</v>
      </c>
      <c r="CG7" s="156"/>
      <c r="CH7" s="156"/>
      <c r="CI7" s="156"/>
      <c r="CJ7" s="157" t="s">
        <v>212</v>
      </c>
      <c r="CK7" s="157"/>
      <c r="CL7" s="157"/>
      <c r="CM7" s="1" t="s">
        <v>66</v>
      </c>
      <c r="ER7" s="2" t="s">
        <v>1</v>
      </c>
      <c r="ET7" s="137" t="s">
        <v>219</v>
      </c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9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0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2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3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6" ht="11.25">
      <c r="A10" s="1" t="s">
        <v>69</v>
      </c>
      <c r="ER10" s="2" t="s">
        <v>13</v>
      </c>
      <c r="ET10" s="137" t="s">
        <v>86</v>
      </c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9"/>
    </row>
    <row r="11" spans="1:166" ht="11.25">
      <c r="A11" s="1" t="s">
        <v>70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R11" s="2" t="s">
        <v>71</v>
      </c>
      <c r="ET11" s="132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4"/>
    </row>
    <row r="12" spans="1:166" ht="10.5" customHeight="1">
      <c r="A12" s="1" t="s">
        <v>3</v>
      </c>
      <c r="V12" s="136" t="s">
        <v>115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R12" s="2" t="s">
        <v>55</v>
      </c>
      <c r="ET12" s="137" t="s">
        <v>87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spans="1:166" ht="11.25" customHeight="1">
      <c r="A13" s="1" t="s">
        <v>53</v>
      </c>
      <c r="ET13" s="137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9"/>
    </row>
    <row r="14" spans="1:166" ht="12" customHeight="1" thickBot="1">
      <c r="A14" s="1" t="s">
        <v>4</v>
      </c>
      <c r="ER14" s="2" t="s">
        <v>5</v>
      </c>
      <c r="ET14" s="158">
        <v>383</v>
      </c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60"/>
    </row>
    <row r="15" spans="1:166" ht="9.75" customHeight="1">
      <c r="A15" s="140" t="s">
        <v>14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</row>
    <row r="16" spans="1:166" ht="11.25" customHeight="1">
      <c r="A16" s="116" t="s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42"/>
      <c r="AN16" s="115" t="s">
        <v>17</v>
      </c>
      <c r="AO16" s="116"/>
      <c r="AP16" s="116"/>
      <c r="AQ16" s="116"/>
      <c r="AR16" s="116"/>
      <c r="AS16" s="142"/>
      <c r="AT16" s="115" t="s">
        <v>72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42"/>
      <c r="BJ16" s="115" t="s">
        <v>59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42"/>
      <c r="CF16" s="141" t="s">
        <v>18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1"/>
      <c r="ET16" s="115" t="s">
        <v>22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1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43"/>
      <c r="AN17" s="117"/>
      <c r="AO17" s="118"/>
      <c r="AP17" s="118"/>
      <c r="AQ17" s="118"/>
      <c r="AR17" s="118"/>
      <c r="AS17" s="143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43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43"/>
      <c r="CF17" s="110" t="s">
        <v>84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/>
      <c r="CW17" s="141" t="s">
        <v>19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41" t="s">
        <v>20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41" t="s">
        <v>21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1"/>
      <c r="ET17" s="117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</row>
    <row r="18" spans="1:166" ht="9" customHeight="1" thickBot="1">
      <c r="A18" s="165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12">
        <v>2</v>
      </c>
      <c r="AO18" s="113"/>
      <c r="AP18" s="113"/>
      <c r="AQ18" s="113"/>
      <c r="AR18" s="113"/>
      <c r="AS18" s="114"/>
      <c r="AT18" s="112">
        <v>3</v>
      </c>
      <c r="AU18" s="113"/>
      <c r="AV18" s="113"/>
      <c r="AW18" s="113"/>
      <c r="AX18" s="113"/>
      <c r="AY18" s="113"/>
      <c r="AZ18" s="113"/>
      <c r="BA18" s="113"/>
      <c r="BB18" s="113"/>
      <c r="BC18" s="161"/>
      <c r="BD18" s="161"/>
      <c r="BE18" s="161"/>
      <c r="BF18" s="161"/>
      <c r="BG18" s="161"/>
      <c r="BH18" s="161"/>
      <c r="BI18" s="162"/>
      <c r="BJ18" s="112">
        <v>4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>
        <v>5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4"/>
      <c r="CW18" s="112">
        <v>6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>
        <v>7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4"/>
      <c r="EE18" s="112">
        <v>8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4"/>
      <c r="ET18" s="112">
        <v>9</v>
      </c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</row>
    <row r="19" spans="1:166" ht="12.75" customHeight="1" thickBot="1">
      <c r="A19" s="167" t="s">
        <v>15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24" t="s">
        <v>32</v>
      </c>
      <c r="AO19" s="125"/>
      <c r="AP19" s="125"/>
      <c r="AQ19" s="125"/>
      <c r="AR19" s="125"/>
      <c r="AS19" s="125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128"/>
      <c r="BE19" s="128"/>
      <c r="BF19" s="128"/>
      <c r="BG19" s="128"/>
      <c r="BH19" s="128"/>
      <c r="BI19" s="129"/>
      <c r="BJ19" s="73">
        <f>BJ20+BJ38</f>
        <v>4700087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>
        <f>CF20+CF38</f>
        <v>308034.27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3">
        <f aca="true" t="shared" si="0" ref="EE19:EE28">CF19</f>
        <v>308034.27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3">
        <f aca="true" t="shared" si="1" ref="ET19:ET29">BJ19-CF19</f>
        <v>4392052.73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122"/>
    </row>
    <row r="20" spans="1:166" ht="12" customHeight="1" thickBot="1">
      <c r="A20" s="168" t="s">
        <v>110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80"/>
      <c r="AO20" s="81"/>
      <c r="AP20" s="81"/>
      <c r="AQ20" s="81"/>
      <c r="AR20" s="81"/>
      <c r="AS20" s="81"/>
      <c r="AT20" s="76"/>
      <c r="AU20" s="76"/>
      <c r="AV20" s="76"/>
      <c r="AW20" s="76"/>
      <c r="AX20" s="76"/>
      <c r="AY20" s="76"/>
      <c r="AZ20" s="76"/>
      <c r="BA20" s="76"/>
      <c r="BB20" s="76"/>
      <c r="BC20" s="70"/>
      <c r="BD20" s="71"/>
      <c r="BE20" s="71"/>
      <c r="BF20" s="71"/>
      <c r="BG20" s="71"/>
      <c r="BH20" s="71"/>
      <c r="BI20" s="72"/>
      <c r="BJ20" s="130">
        <f>BJ21+BJ34</f>
        <v>1608400</v>
      </c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>
        <f>CF21+CF34</f>
        <v>41334.27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73">
        <f t="shared" si="0"/>
        <v>41334.27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82">
        <f t="shared" si="1"/>
        <v>1567065.73</v>
      </c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20"/>
    </row>
    <row r="21" spans="1:166" ht="12.75" customHeight="1" thickBot="1">
      <c r="A21" s="83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0"/>
      <c r="AO21" s="81"/>
      <c r="AP21" s="81"/>
      <c r="AQ21" s="81"/>
      <c r="AR21" s="81"/>
      <c r="AS21" s="81"/>
      <c r="AT21" s="76"/>
      <c r="AU21" s="76"/>
      <c r="AV21" s="76"/>
      <c r="AW21" s="76"/>
      <c r="AX21" s="76"/>
      <c r="AY21" s="76"/>
      <c r="AZ21" s="76"/>
      <c r="BA21" s="76"/>
      <c r="BB21" s="76"/>
      <c r="BC21" s="70"/>
      <c r="BD21" s="71"/>
      <c r="BE21" s="71"/>
      <c r="BF21" s="71"/>
      <c r="BG21" s="71"/>
      <c r="BH21" s="71"/>
      <c r="BI21" s="72"/>
      <c r="BJ21" s="68">
        <f>BJ22+BJ26+BJ28+BJ33</f>
        <v>1586600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>
        <f>CF22+CF26+CF28+CF33</f>
        <v>39601.77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73">
        <f t="shared" si="0"/>
        <v>39601.77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68">
        <f t="shared" si="1"/>
        <v>1546998.23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9"/>
    </row>
    <row r="22" spans="1:166" ht="12.75" customHeight="1" thickBot="1">
      <c r="A22" s="75" t="s">
        <v>89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56"/>
      <c r="AO22" s="57"/>
      <c r="AP22" s="57"/>
      <c r="AQ22" s="57"/>
      <c r="AR22" s="57"/>
      <c r="AS22" s="58"/>
      <c r="AT22" s="76" t="s">
        <v>123</v>
      </c>
      <c r="AU22" s="76"/>
      <c r="AV22" s="76"/>
      <c r="AW22" s="76"/>
      <c r="AX22" s="76"/>
      <c r="AY22" s="76"/>
      <c r="AZ22" s="76"/>
      <c r="BA22" s="76"/>
      <c r="BB22" s="76"/>
      <c r="BC22" s="70"/>
      <c r="BD22" s="71"/>
      <c r="BE22" s="71"/>
      <c r="BF22" s="71"/>
      <c r="BG22" s="71"/>
      <c r="BH22" s="71"/>
      <c r="BI22" s="72"/>
      <c r="BJ22" s="52">
        <f>BJ23</f>
        <v>201300</v>
      </c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2">
        <f>CF23+CF24</f>
        <v>11468.58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6"/>
      <c r="CW22" s="47" t="s">
        <v>140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9"/>
      <c r="DN22" s="47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9"/>
      <c r="EE22" s="73">
        <f t="shared" si="0"/>
        <v>11468.58</v>
      </c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52">
        <f t="shared" si="1"/>
        <v>189831.42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43"/>
    </row>
    <row r="23" spans="1:166" ht="12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80"/>
      <c r="AO23" s="81"/>
      <c r="AP23" s="81"/>
      <c r="AQ23" s="81"/>
      <c r="AR23" s="81"/>
      <c r="AS23" s="81"/>
      <c r="AT23" s="76" t="s">
        <v>119</v>
      </c>
      <c r="AU23" s="76"/>
      <c r="AV23" s="76"/>
      <c r="AW23" s="76"/>
      <c r="AX23" s="76"/>
      <c r="AY23" s="76"/>
      <c r="AZ23" s="76"/>
      <c r="BA23" s="76"/>
      <c r="BB23" s="76"/>
      <c r="BC23" s="70"/>
      <c r="BD23" s="71"/>
      <c r="BE23" s="71"/>
      <c r="BF23" s="71"/>
      <c r="BG23" s="71"/>
      <c r="BH23" s="71"/>
      <c r="BI23" s="72"/>
      <c r="BJ23" s="68">
        <v>201300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>
        <v>11468.58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50">
        <f t="shared" si="0"/>
        <v>11468.58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189831.42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123"/>
    </row>
    <row r="24" spans="1:166" ht="12" customHeight="1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56"/>
      <c r="AO24" s="57"/>
      <c r="AP24" s="57"/>
      <c r="AQ24" s="57"/>
      <c r="AR24" s="57"/>
      <c r="AS24" s="58"/>
      <c r="AT24" s="76" t="s">
        <v>121</v>
      </c>
      <c r="AU24" s="76"/>
      <c r="AV24" s="76"/>
      <c r="AW24" s="76"/>
      <c r="AX24" s="76"/>
      <c r="AY24" s="76"/>
      <c r="AZ24" s="76"/>
      <c r="BA24" s="76"/>
      <c r="BB24" s="76"/>
      <c r="BC24" s="70"/>
      <c r="BD24" s="71"/>
      <c r="BE24" s="71"/>
      <c r="BF24" s="71"/>
      <c r="BG24" s="71"/>
      <c r="BH24" s="71"/>
      <c r="BI24" s="72"/>
      <c r="BJ24" s="52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2">
        <v>0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6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9"/>
      <c r="DN24" s="47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9"/>
      <c r="EE24" s="50">
        <f t="shared" si="0"/>
        <v>0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0</v>
      </c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43"/>
    </row>
    <row r="25" spans="1:166" ht="12" customHeight="1" thickBot="1">
      <c r="A25" s="84" t="s">
        <v>128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56"/>
      <c r="AO25" s="57"/>
      <c r="AP25" s="57"/>
      <c r="AQ25" s="57"/>
      <c r="AR25" s="57"/>
      <c r="AS25" s="58"/>
      <c r="AT25" s="70" t="s">
        <v>129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52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2">
        <v>0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47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9"/>
      <c r="DN25" s="47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9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>BJ25-CF25</f>
        <v>0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43"/>
    </row>
    <row r="26" spans="1:166" ht="12" customHeight="1" thickBot="1">
      <c r="A26" s="75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56"/>
      <c r="AO26" s="57"/>
      <c r="AP26" s="57"/>
      <c r="AQ26" s="57"/>
      <c r="AR26" s="57"/>
      <c r="AS26" s="58"/>
      <c r="AT26" s="76" t="s">
        <v>127</v>
      </c>
      <c r="AU26" s="76"/>
      <c r="AV26" s="76"/>
      <c r="AW26" s="76"/>
      <c r="AX26" s="76"/>
      <c r="AY26" s="76"/>
      <c r="AZ26" s="76"/>
      <c r="BA26" s="76"/>
      <c r="BB26" s="76"/>
      <c r="BC26" s="70"/>
      <c r="BD26" s="71"/>
      <c r="BE26" s="71"/>
      <c r="BF26" s="71"/>
      <c r="BG26" s="71"/>
      <c r="BH26" s="71"/>
      <c r="BI26" s="72"/>
      <c r="BJ26" s="52">
        <v>161800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2">
        <f>CF27</f>
        <v>0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47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  <c r="EE26" s="50">
        <f t="shared" si="0"/>
        <v>0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>BJ26-CF26</f>
        <v>161800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43"/>
    </row>
    <row r="27" spans="1:166" ht="12" customHeight="1" thickBot="1">
      <c r="A27" s="75" t="s">
        <v>90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80"/>
      <c r="AO27" s="81"/>
      <c r="AP27" s="81"/>
      <c r="AQ27" s="81"/>
      <c r="AR27" s="81"/>
      <c r="AS27" s="81"/>
      <c r="AT27" s="76" t="s">
        <v>122</v>
      </c>
      <c r="AU27" s="76"/>
      <c r="AV27" s="76"/>
      <c r="AW27" s="76"/>
      <c r="AX27" s="76"/>
      <c r="AY27" s="76"/>
      <c r="AZ27" s="76"/>
      <c r="BA27" s="76"/>
      <c r="BB27" s="76"/>
      <c r="BC27" s="70"/>
      <c r="BD27" s="71"/>
      <c r="BE27" s="71"/>
      <c r="BF27" s="71"/>
      <c r="BG27" s="71"/>
      <c r="BH27" s="71"/>
      <c r="BI27" s="72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>
        <v>0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0">
        <f t="shared" si="0"/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68">
        <f t="shared" si="1"/>
        <v>0</v>
      </c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9"/>
    </row>
    <row r="28" spans="1:166" ht="12.75" customHeight="1" thickBot="1">
      <c r="A28" s="75" t="s">
        <v>91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80"/>
      <c r="AO28" s="81"/>
      <c r="AP28" s="81"/>
      <c r="AQ28" s="81"/>
      <c r="AR28" s="81"/>
      <c r="AS28" s="81"/>
      <c r="AT28" s="76" t="s">
        <v>93</v>
      </c>
      <c r="AU28" s="76"/>
      <c r="AV28" s="76"/>
      <c r="AW28" s="76"/>
      <c r="AX28" s="76"/>
      <c r="AY28" s="76"/>
      <c r="AZ28" s="76"/>
      <c r="BA28" s="76"/>
      <c r="BB28" s="76"/>
      <c r="BC28" s="70"/>
      <c r="BD28" s="71"/>
      <c r="BE28" s="71"/>
      <c r="BF28" s="71"/>
      <c r="BG28" s="71"/>
      <c r="BH28" s="71"/>
      <c r="BI28" s="72"/>
      <c r="BJ28" s="68">
        <f>BJ29+BJ30</f>
        <v>1197800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>
        <f>CF29+CF30</f>
        <v>26233.19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50">
        <f t="shared" si="0"/>
        <v>26233.19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68">
        <f t="shared" si="1"/>
        <v>1171566.81</v>
      </c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9"/>
    </row>
    <row r="29" spans="1:166" ht="13.5" customHeight="1" thickBot="1">
      <c r="A29" s="75" t="s">
        <v>92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80"/>
      <c r="AO29" s="81"/>
      <c r="AP29" s="81"/>
      <c r="AQ29" s="81"/>
      <c r="AR29" s="81"/>
      <c r="AS29" s="81"/>
      <c r="AT29" s="76" t="s">
        <v>94</v>
      </c>
      <c r="AU29" s="76"/>
      <c r="AV29" s="76"/>
      <c r="AW29" s="76"/>
      <c r="AX29" s="76"/>
      <c r="AY29" s="76"/>
      <c r="AZ29" s="76"/>
      <c r="BA29" s="76"/>
      <c r="BB29" s="76"/>
      <c r="BC29" s="70"/>
      <c r="BD29" s="71"/>
      <c r="BE29" s="71"/>
      <c r="BF29" s="71"/>
      <c r="BG29" s="71"/>
      <c r="BH29" s="71"/>
      <c r="BI29" s="72"/>
      <c r="BJ29" s="68">
        <v>45900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>
        <v>-317.11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50">
        <f aca="true" t="shared" si="2" ref="EE29:EE41">CF29</f>
        <v>-317.11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68">
        <f t="shared" si="1"/>
        <v>46217.11</v>
      </c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9"/>
    </row>
    <row r="30" spans="1:166" ht="12.75" customHeight="1" thickBot="1">
      <c r="A30" s="83" t="s">
        <v>95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0"/>
      <c r="AO30" s="81"/>
      <c r="AP30" s="81"/>
      <c r="AQ30" s="81"/>
      <c r="AR30" s="81"/>
      <c r="AS30" s="81"/>
      <c r="AT30" s="76" t="s">
        <v>96</v>
      </c>
      <c r="AU30" s="76"/>
      <c r="AV30" s="76"/>
      <c r="AW30" s="76"/>
      <c r="AX30" s="76"/>
      <c r="AY30" s="76"/>
      <c r="AZ30" s="76"/>
      <c r="BA30" s="76"/>
      <c r="BB30" s="76"/>
      <c r="BC30" s="70"/>
      <c r="BD30" s="71"/>
      <c r="BE30" s="71"/>
      <c r="BF30" s="71"/>
      <c r="BG30" s="71"/>
      <c r="BH30" s="71"/>
      <c r="BI30" s="72"/>
      <c r="BJ30" s="68">
        <f>BJ31+BJ32</f>
        <v>1151900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>
        <f>CF31+CF32</f>
        <v>26550.3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0">
        <f t="shared" si="2"/>
        <v>26550.3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68">
        <f>BJ30-EE30</f>
        <v>1125349.7</v>
      </c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9"/>
    </row>
    <row r="31" spans="1:166" ht="12.75" customHeight="1" thickBo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80"/>
      <c r="AO31" s="81"/>
      <c r="AP31" s="81"/>
      <c r="AQ31" s="81"/>
      <c r="AR31" s="81"/>
      <c r="AS31" s="81"/>
      <c r="AT31" s="76" t="s">
        <v>137</v>
      </c>
      <c r="AU31" s="76"/>
      <c r="AV31" s="76"/>
      <c r="AW31" s="76"/>
      <c r="AX31" s="76"/>
      <c r="AY31" s="76"/>
      <c r="AZ31" s="76"/>
      <c r="BA31" s="76"/>
      <c r="BB31" s="76"/>
      <c r="BC31" s="70"/>
      <c r="BD31" s="71"/>
      <c r="BE31" s="71"/>
      <c r="BF31" s="71"/>
      <c r="BG31" s="71"/>
      <c r="BH31" s="71"/>
      <c r="BI31" s="72"/>
      <c r="BJ31" s="68">
        <v>400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>
        <v>3138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50">
        <f t="shared" si="2"/>
        <v>3138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68">
        <f>BJ31-EE31</f>
        <v>-2738</v>
      </c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9"/>
    </row>
    <row r="32" spans="1:166" ht="12" customHeight="1" thickBo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80"/>
      <c r="AO32" s="81"/>
      <c r="AP32" s="81"/>
      <c r="AQ32" s="81"/>
      <c r="AR32" s="81"/>
      <c r="AS32" s="81"/>
      <c r="AT32" s="76" t="s">
        <v>136</v>
      </c>
      <c r="AU32" s="76"/>
      <c r="AV32" s="76"/>
      <c r="AW32" s="76"/>
      <c r="AX32" s="76"/>
      <c r="AY32" s="76"/>
      <c r="AZ32" s="76"/>
      <c r="BA32" s="76"/>
      <c r="BB32" s="76"/>
      <c r="BC32" s="70"/>
      <c r="BD32" s="71"/>
      <c r="BE32" s="71"/>
      <c r="BF32" s="71"/>
      <c r="BG32" s="71"/>
      <c r="BH32" s="71"/>
      <c r="BI32" s="72"/>
      <c r="BJ32" s="68">
        <v>1151500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>
        <v>23412.3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50">
        <f t="shared" si="2"/>
        <v>23412.3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68">
        <f aca="true" t="shared" si="3" ref="ET32:ET37">BJ32-CF32</f>
        <v>1128087.7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9"/>
    </row>
    <row r="33" spans="1:166" ht="12" customHeight="1" thickBot="1">
      <c r="A33" s="83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0"/>
      <c r="AO33" s="81"/>
      <c r="AP33" s="81"/>
      <c r="AQ33" s="81"/>
      <c r="AR33" s="81"/>
      <c r="AS33" s="81"/>
      <c r="AT33" s="76" t="s">
        <v>118</v>
      </c>
      <c r="AU33" s="76"/>
      <c r="AV33" s="76"/>
      <c r="AW33" s="76"/>
      <c r="AX33" s="76"/>
      <c r="AY33" s="76"/>
      <c r="AZ33" s="76"/>
      <c r="BA33" s="76"/>
      <c r="BB33" s="76"/>
      <c r="BC33" s="70"/>
      <c r="BD33" s="71"/>
      <c r="BE33" s="71"/>
      <c r="BF33" s="71"/>
      <c r="BG33" s="71"/>
      <c r="BH33" s="71"/>
      <c r="BI33" s="72"/>
      <c r="BJ33" s="68">
        <v>25700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>
        <v>1900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50">
        <f t="shared" si="2"/>
        <v>1900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68">
        <f t="shared" si="3"/>
        <v>23800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9"/>
    </row>
    <row r="34" spans="1:166" ht="12.75" customHeight="1" thickBot="1">
      <c r="A34" s="83" t="s">
        <v>98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0"/>
      <c r="AO34" s="81"/>
      <c r="AP34" s="81"/>
      <c r="AQ34" s="81"/>
      <c r="AR34" s="81"/>
      <c r="AS34" s="81"/>
      <c r="AT34" s="76" t="s">
        <v>99</v>
      </c>
      <c r="AU34" s="76"/>
      <c r="AV34" s="76"/>
      <c r="AW34" s="76"/>
      <c r="AX34" s="76"/>
      <c r="AY34" s="76"/>
      <c r="AZ34" s="76"/>
      <c r="BA34" s="76"/>
      <c r="BB34" s="76"/>
      <c r="BC34" s="70"/>
      <c r="BD34" s="71"/>
      <c r="BE34" s="71"/>
      <c r="BF34" s="71"/>
      <c r="BG34" s="71"/>
      <c r="BH34" s="71"/>
      <c r="BI34" s="72"/>
      <c r="BJ34" s="68">
        <f>BJ35+BJ37</f>
        <v>21800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>
        <f>CF35+CF36+CF37</f>
        <v>1732.5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50">
        <f t="shared" si="2"/>
        <v>1732.5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68">
        <f t="shared" si="3"/>
        <v>20067.5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9"/>
    </row>
    <row r="35" spans="1:166" ht="14.25" customHeight="1" thickBot="1">
      <c r="A35" s="89" t="s">
        <v>103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56"/>
      <c r="AO35" s="57"/>
      <c r="AP35" s="57"/>
      <c r="AQ35" s="57"/>
      <c r="AR35" s="57"/>
      <c r="AS35" s="58"/>
      <c r="AT35" s="106" t="s">
        <v>104</v>
      </c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8"/>
      <c r="BF35" s="108"/>
      <c r="BG35" s="108"/>
      <c r="BH35" s="108"/>
      <c r="BI35" s="109"/>
      <c r="BJ35" s="170">
        <v>21800</v>
      </c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52">
        <v>1732.5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47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9"/>
      <c r="DN35" s="47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9"/>
      <c r="EE35" s="50">
        <f t="shared" si="2"/>
        <v>1732.5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2">
        <f t="shared" si="3"/>
        <v>20067.5</v>
      </c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9"/>
      <c r="FJ35" s="44"/>
    </row>
    <row r="36" spans="1:166" ht="14.25" customHeight="1" thickBot="1">
      <c r="A36" s="89" t="s">
        <v>130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56"/>
      <c r="AO36" s="57"/>
      <c r="AP36" s="57"/>
      <c r="AQ36" s="57"/>
      <c r="AR36" s="57"/>
      <c r="AS36" s="58"/>
      <c r="AT36" s="106" t="s">
        <v>139</v>
      </c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8"/>
      <c r="BF36" s="108"/>
      <c r="BG36" s="108"/>
      <c r="BH36" s="108"/>
      <c r="BI36" s="109"/>
      <c r="BJ36" s="62">
        <v>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4"/>
      <c r="CF36" s="52">
        <v>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47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9"/>
      <c r="DN36" s="47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9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2">
        <f>BJ36-CF36</f>
        <v>0</v>
      </c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9"/>
      <c r="FJ36" s="44"/>
    </row>
    <row r="37" spans="1:166" ht="13.5" customHeight="1" thickBot="1">
      <c r="A37" s="89" t="s">
        <v>130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56"/>
      <c r="AO37" s="57"/>
      <c r="AP37" s="57"/>
      <c r="AQ37" s="57"/>
      <c r="AR37" s="57"/>
      <c r="AS37" s="58"/>
      <c r="AT37" s="106" t="s">
        <v>134</v>
      </c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8"/>
      <c r="BF37" s="108"/>
      <c r="BG37" s="108"/>
      <c r="BH37" s="108"/>
      <c r="BI37" s="109"/>
      <c r="BJ37" s="62">
        <v>0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4"/>
      <c r="CF37" s="52">
        <v>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  <c r="CW37" s="47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9"/>
      <c r="DN37" s="47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9"/>
      <c r="EE37" s="50">
        <f t="shared" si="2"/>
        <v>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2">
        <f t="shared" si="3"/>
        <v>0</v>
      </c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9"/>
      <c r="FJ37" s="44"/>
    </row>
    <row r="38" spans="1:166" ht="14.25" customHeight="1" thickBot="1">
      <c r="A38" s="99" t="s">
        <v>100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6"/>
      <c r="AO38" s="87"/>
      <c r="AP38" s="87"/>
      <c r="AQ38" s="87"/>
      <c r="AR38" s="87"/>
      <c r="AS38" s="88"/>
      <c r="AT38" s="171" t="s">
        <v>102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3"/>
      <c r="BJ38" s="103">
        <f>BJ39+BJ40+BJ41+BJ42</f>
        <v>3091687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82">
        <f>CF39+CF40+CF41+CF42+CF43</f>
        <v>266700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74"/>
      <c r="CW38" s="77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  <c r="DN38" s="77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9"/>
      <c r="EE38" s="50">
        <f t="shared" si="2"/>
        <v>266700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82">
        <f aca="true" t="shared" si="4" ref="ET38:ET43">BJ38-CF38</f>
        <v>2824987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9"/>
      <c r="FJ38" s="44"/>
    </row>
    <row r="39" spans="1:166" ht="12.75" customHeight="1" thickBo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01"/>
      <c r="AN39" s="56"/>
      <c r="AO39" s="57"/>
      <c r="AP39" s="57"/>
      <c r="AQ39" s="57"/>
      <c r="AR39" s="57"/>
      <c r="AS39" s="58"/>
      <c r="AT39" s="59" t="s">
        <v>223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1"/>
      <c r="BJ39" s="62">
        <v>2525600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4"/>
      <c r="CF39" s="52">
        <v>266700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6"/>
      <c r="CW39" s="47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9"/>
      <c r="DN39" s="47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9"/>
      <c r="EE39" s="50">
        <f t="shared" si="2"/>
        <v>266700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2">
        <f t="shared" si="4"/>
        <v>2258900</v>
      </c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9"/>
      <c r="FJ39" s="44"/>
    </row>
    <row r="40" spans="1:166" ht="13.5" customHeight="1" thickBot="1">
      <c r="A40" s="53" t="s">
        <v>114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101"/>
      <c r="AN40" s="56"/>
      <c r="AO40" s="57"/>
      <c r="AP40" s="57"/>
      <c r="AQ40" s="57"/>
      <c r="AR40" s="57"/>
      <c r="AS40" s="58"/>
      <c r="AT40" s="59" t="s">
        <v>221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1"/>
      <c r="BJ40" s="62">
        <v>200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4"/>
      <c r="CF40" s="52">
        <v>0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6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9"/>
      <c r="DN40" s="47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9"/>
      <c r="EE40" s="50">
        <f t="shared" si="2"/>
        <v>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2">
        <f t="shared" si="4"/>
        <v>200</v>
      </c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9"/>
      <c r="FJ40" s="44"/>
    </row>
    <row r="41" spans="1:166" ht="15.75" customHeight="1" thickBot="1">
      <c r="A41" s="53" t="s">
        <v>117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101"/>
      <c r="AN41" s="56"/>
      <c r="AO41" s="57"/>
      <c r="AP41" s="57"/>
      <c r="AQ41" s="57"/>
      <c r="AR41" s="57"/>
      <c r="AS41" s="58"/>
      <c r="AT41" s="59" t="s">
        <v>222</v>
      </c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1"/>
      <c r="BJ41" s="62">
        <v>69300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4"/>
      <c r="CF41" s="52">
        <v>0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6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9"/>
      <c r="DN41" s="47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9"/>
      <c r="EE41" s="50">
        <f t="shared" si="2"/>
        <v>0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2">
        <f t="shared" si="4"/>
        <v>69300</v>
      </c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9"/>
      <c r="FJ41" s="44"/>
    </row>
    <row r="42" spans="1:166" ht="15.75" customHeight="1" thickBot="1">
      <c r="A42" s="53" t="s">
        <v>138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101"/>
      <c r="AN42" s="56"/>
      <c r="AO42" s="57"/>
      <c r="AP42" s="57"/>
      <c r="AQ42" s="57"/>
      <c r="AR42" s="57"/>
      <c r="AS42" s="58"/>
      <c r="AT42" s="59" t="s">
        <v>220</v>
      </c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1"/>
      <c r="BJ42" s="62">
        <v>496587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4"/>
      <c r="CF42" s="52">
        <v>0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6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9"/>
      <c r="DN42" s="47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9"/>
      <c r="EE42" s="50">
        <f>CF42</f>
        <v>0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2">
        <f t="shared" si="4"/>
        <v>496587</v>
      </c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9"/>
      <c r="FJ42" s="44"/>
    </row>
    <row r="43" spans="1:166" ht="15.75" customHeight="1" thickBot="1">
      <c r="A43" s="53" t="s">
        <v>142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6"/>
      <c r="AO43" s="57"/>
      <c r="AP43" s="57"/>
      <c r="AQ43" s="57"/>
      <c r="AR43" s="57"/>
      <c r="AS43" s="58"/>
      <c r="AT43" s="59" t="s">
        <v>143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1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4"/>
      <c r="CF43" s="52">
        <v>0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6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9"/>
      <c r="DN43" s="47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9"/>
      <c r="EE43" s="50">
        <f>CF43</f>
        <v>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2">
        <f t="shared" si="4"/>
        <v>0</v>
      </c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9"/>
      <c r="FJ43" s="44"/>
    </row>
    <row r="44" spans="1:166" ht="15" customHeight="1" thickBot="1">
      <c r="A44" s="91" t="s">
        <v>191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2"/>
      <c r="AN44" s="93"/>
      <c r="AO44" s="94"/>
      <c r="AP44" s="94"/>
      <c r="AQ44" s="94"/>
      <c r="AR44" s="94"/>
      <c r="AS44" s="94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108"/>
      <c r="BE44" s="108"/>
      <c r="BF44" s="108"/>
      <c r="BG44" s="108"/>
      <c r="BH44" s="108"/>
      <c r="BI44" s="109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6">
        <v>1657113.04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8"/>
      <c r="CW44" s="96" t="s">
        <v>213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102"/>
    </row>
  </sheetData>
  <sheetProtection/>
  <mergeCells count="272"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AN19:AS19"/>
    <mergeCell ref="AT19:BI19"/>
    <mergeCell ref="BJ19:CE19"/>
    <mergeCell ref="CF20:CV20"/>
    <mergeCell ref="AT20:BI20"/>
    <mergeCell ref="BJ20:CE20"/>
    <mergeCell ref="CF19:CV19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1"/>
  <sheetViews>
    <sheetView view="pageBreakPreview" zoomScale="90" zoomScaleSheetLayoutView="90" workbookViewId="0" topLeftCell="A70">
      <selection activeCell="DY90" sqref="DY90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0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</row>
    <row r="3" spans="1:166" ht="16.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42"/>
      <c r="AK3" s="115" t="s">
        <v>17</v>
      </c>
      <c r="AL3" s="116"/>
      <c r="AM3" s="116"/>
      <c r="AN3" s="116"/>
      <c r="AO3" s="116"/>
      <c r="AP3" s="142"/>
      <c r="AQ3" s="115" t="s">
        <v>85</v>
      </c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42"/>
      <c r="BC3" s="115" t="s">
        <v>54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42"/>
      <c r="BU3" s="115" t="s">
        <v>24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42"/>
      <c r="CH3" s="141" t="s">
        <v>18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1"/>
      <c r="EK3" s="141" t="s">
        <v>26</v>
      </c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</row>
    <row r="4" spans="1:166" ht="3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43"/>
      <c r="AK4" s="117"/>
      <c r="AL4" s="118"/>
      <c r="AM4" s="118"/>
      <c r="AN4" s="118"/>
      <c r="AO4" s="118"/>
      <c r="AP4" s="143"/>
      <c r="AQ4" s="117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43"/>
      <c r="BC4" s="117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43"/>
      <c r="BU4" s="117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43"/>
      <c r="CH4" s="141" t="s">
        <v>84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1"/>
      <c r="CX4" s="141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1"/>
      <c r="DK4" s="141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1"/>
      <c r="DX4" s="141" t="s">
        <v>21</v>
      </c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1"/>
      <c r="EK4" s="141" t="s">
        <v>25</v>
      </c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1"/>
      <c r="EX4" s="141" t="s">
        <v>30</v>
      </c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6" ht="8.25" customHeight="1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253">
        <v>2</v>
      </c>
      <c r="AL5" s="161"/>
      <c r="AM5" s="161"/>
      <c r="AN5" s="161"/>
      <c r="AO5" s="161"/>
      <c r="AP5" s="162"/>
      <c r="AQ5" s="253">
        <v>3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253">
        <v>4</v>
      </c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253">
        <v>5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253">
        <v>6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2"/>
      <c r="CX5" s="253">
        <v>7</v>
      </c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2"/>
      <c r="DK5" s="253">
        <v>8</v>
      </c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2"/>
      <c r="DX5" s="253">
        <v>9</v>
      </c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2"/>
      <c r="EK5" s="253">
        <v>10</v>
      </c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2"/>
      <c r="EX5" s="253">
        <v>11</v>
      </c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</row>
    <row r="6" spans="1:166" ht="15" customHeight="1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266"/>
      <c r="AK6" s="260" t="s">
        <v>33</v>
      </c>
      <c r="AL6" s="261"/>
      <c r="AM6" s="261"/>
      <c r="AN6" s="261"/>
      <c r="AO6" s="261"/>
      <c r="AP6" s="262"/>
      <c r="AQ6" s="263" t="s">
        <v>41</v>
      </c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5"/>
      <c r="BC6" s="236">
        <f>BC8+BC49+BC54+BC59+BC65+BC76+BC79+BC74</f>
        <v>5830087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8"/>
      <c r="BU6" s="236">
        <f>BC6</f>
        <v>5830087</v>
      </c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8"/>
      <c r="CH6" s="254">
        <f>CH8+CH49+CH54+CH59+CH65+CH76+CH79+CH74</f>
        <v>180913.46</v>
      </c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6"/>
      <c r="CX6" s="236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8"/>
      <c r="DK6" s="236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8"/>
      <c r="DX6" s="254">
        <f>CH6</f>
        <v>180913.46</v>
      </c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6"/>
      <c r="EK6" s="257">
        <f>BC6-CH6</f>
        <v>5649173.54</v>
      </c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9"/>
      <c r="EX6" s="236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52"/>
    </row>
    <row r="7" spans="1:166" ht="10.5" customHeight="1">
      <c r="A7" s="245" t="s">
        <v>16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6"/>
      <c r="AK7" s="56"/>
      <c r="AL7" s="57"/>
      <c r="AM7" s="57"/>
      <c r="AN7" s="57"/>
      <c r="AO7" s="57"/>
      <c r="AP7" s="58"/>
      <c r="AQ7" s="249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1"/>
      <c r="BC7" s="175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7"/>
      <c r="BU7" s="175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7"/>
      <c r="CH7" s="175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7"/>
      <c r="CX7" s="175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7"/>
      <c r="DK7" s="175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7"/>
      <c r="DX7" s="184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6"/>
      <c r="EK7" s="175">
        <f>BC7-DX7</f>
        <v>0</v>
      </c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7"/>
      <c r="EX7" s="175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81"/>
    </row>
    <row r="8" spans="1:166" ht="12.75" customHeight="1">
      <c r="A8" s="247" t="s">
        <v>105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8"/>
      <c r="AK8" s="86"/>
      <c r="AL8" s="87"/>
      <c r="AM8" s="87"/>
      <c r="AN8" s="87"/>
      <c r="AO8" s="87"/>
      <c r="AP8" s="88"/>
      <c r="AQ8" s="194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6"/>
      <c r="BC8" s="187">
        <f>BC9+BC31+BC32</f>
        <v>4415100</v>
      </c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3"/>
      <c r="BU8" s="187">
        <f aca="true" t="shared" si="0" ref="BU8:BU22">BC8</f>
        <v>4415100</v>
      </c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3"/>
      <c r="CH8" s="184">
        <f>CH9+CH31+CH32</f>
        <v>130913.45999999999</v>
      </c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6"/>
      <c r="CX8" s="187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3"/>
      <c r="DK8" s="187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3"/>
      <c r="DX8" s="184">
        <f aca="true" t="shared" si="1" ref="DX8:DX19">CH8</f>
        <v>130913.45999999999</v>
      </c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6"/>
      <c r="EK8" s="178">
        <f aca="true" t="shared" si="2" ref="EK8:EK16">BC8-CH8</f>
        <v>4284186.54</v>
      </c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7"/>
      <c r="EX8" s="175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81"/>
    </row>
    <row r="9" spans="1:166" ht="15.75" customHeight="1">
      <c r="A9" s="233" t="s">
        <v>106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  <c r="AK9" s="86"/>
      <c r="AL9" s="87"/>
      <c r="AM9" s="87"/>
      <c r="AN9" s="87"/>
      <c r="AO9" s="87"/>
      <c r="AP9" s="88"/>
      <c r="AQ9" s="194" t="s">
        <v>120</v>
      </c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6"/>
      <c r="BC9" s="187">
        <f>BC10+BC14+BC22+BC13+BC30</f>
        <v>3071600</v>
      </c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7">
        <f t="shared" si="0"/>
        <v>3071600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3"/>
      <c r="CH9" s="184">
        <f>CH10+CH13+CH14+CH22+CH25+CH28+CH30</f>
        <v>71883.34</v>
      </c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3"/>
      <c r="CX9" s="187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3"/>
      <c r="DK9" s="187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3"/>
      <c r="DX9" s="178">
        <f t="shared" si="1"/>
        <v>71883.34</v>
      </c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80"/>
      <c r="EK9" s="178">
        <f t="shared" si="2"/>
        <v>2999716.66</v>
      </c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7"/>
      <c r="EX9" s="187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91"/>
    </row>
    <row r="10" spans="1:166" ht="22.5" customHeight="1">
      <c r="A10" s="192" t="s">
        <v>185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235"/>
      <c r="AK10" s="86"/>
      <c r="AL10" s="87"/>
      <c r="AM10" s="87"/>
      <c r="AN10" s="87"/>
      <c r="AO10" s="87"/>
      <c r="AP10" s="88"/>
      <c r="AQ10" s="194" t="s">
        <v>144</v>
      </c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6"/>
      <c r="BC10" s="187">
        <f>BC11+BC12</f>
        <v>2608600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3"/>
      <c r="BU10" s="175">
        <f t="shared" si="0"/>
        <v>2608600</v>
      </c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7"/>
      <c r="CH10" s="184">
        <f>CH11+CH12</f>
        <v>65600</v>
      </c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3"/>
      <c r="CX10" s="187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3"/>
      <c r="DK10" s="187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3"/>
      <c r="DX10" s="184">
        <f t="shared" si="1"/>
        <v>65600</v>
      </c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6"/>
      <c r="EK10" s="178">
        <f t="shared" si="2"/>
        <v>2543000</v>
      </c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7"/>
      <c r="EX10" s="187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91"/>
    </row>
    <row r="11" spans="1:166" ht="24" customHeight="1">
      <c r="A11" s="201" t="s">
        <v>173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17"/>
      <c r="AH11" s="17"/>
      <c r="AI11" s="17"/>
      <c r="AJ11" s="17"/>
      <c r="AK11" s="56"/>
      <c r="AL11" s="57"/>
      <c r="AM11" s="57"/>
      <c r="AN11" s="57"/>
      <c r="AO11" s="57"/>
      <c r="AP11" s="58"/>
      <c r="AQ11" s="70" t="s">
        <v>145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2"/>
      <c r="BC11" s="175">
        <v>2076200</v>
      </c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  <c r="BR11" s="30"/>
      <c r="BS11" s="30"/>
      <c r="BT11" s="30"/>
      <c r="BU11" s="175">
        <f t="shared" si="0"/>
        <v>2076200</v>
      </c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7"/>
      <c r="CH11" s="175">
        <v>65600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7"/>
      <c r="CX11" s="175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7"/>
      <c r="DK11" s="175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7"/>
      <c r="DX11" s="178">
        <f t="shared" si="1"/>
        <v>65600</v>
      </c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80"/>
      <c r="EK11" s="178">
        <f t="shared" si="2"/>
        <v>2010600</v>
      </c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7"/>
      <c r="EX11" s="175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81"/>
    </row>
    <row r="12" spans="1:166" ht="47.25" customHeight="1">
      <c r="A12" s="192" t="s">
        <v>174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7"/>
      <c r="AH12" s="17"/>
      <c r="AI12" s="17"/>
      <c r="AJ12" s="17"/>
      <c r="AK12" s="56"/>
      <c r="AL12" s="57"/>
      <c r="AM12" s="57"/>
      <c r="AN12" s="57"/>
      <c r="AO12" s="57"/>
      <c r="AP12" s="58"/>
      <c r="AQ12" s="70" t="s">
        <v>146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2"/>
      <c r="BC12" s="175">
        <v>532400</v>
      </c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7"/>
      <c r="BR12" s="30"/>
      <c r="BS12" s="30"/>
      <c r="BT12" s="30"/>
      <c r="BU12" s="175">
        <f t="shared" si="0"/>
        <v>532400</v>
      </c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7"/>
      <c r="CH12" s="175">
        <v>0</v>
      </c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7"/>
      <c r="CX12" s="175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7"/>
      <c r="DK12" s="175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7"/>
      <c r="DX12" s="178">
        <f t="shared" si="1"/>
        <v>0</v>
      </c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80"/>
      <c r="EK12" s="178">
        <f t="shared" si="2"/>
        <v>532400</v>
      </c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7"/>
      <c r="EX12" s="175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81"/>
    </row>
    <row r="13" spans="1:166" ht="12.75" customHeight="1">
      <c r="A13" s="192" t="s">
        <v>178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7"/>
      <c r="AH13" s="17"/>
      <c r="AI13" s="17"/>
      <c r="AJ13" s="17"/>
      <c r="AK13" s="56"/>
      <c r="AL13" s="57"/>
      <c r="AM13" s="57"/>
      <c r="AN13" s="57"/>
      <c r="AO13" s="57"/>
      <c r="AP13" s="58"/>
      <c r="AQ13" s="70" t="s">
        <v>189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175">
        <v>209100</v>
      </c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7"/>
      <c r="BR13" s="28"/>
      <c r="BS13" s="28"/>
      <c r="BT13" s="29"/>
      <c r="BU13" s="175">
        <f>BC13</f>
        <v>209100</v>
      </c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7"/>
      <c r="CH13" s="175">
        <v>0</v>
      </c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7"/>
      <c r="CX13" s="175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7"/>
      <c r="DK13" s="175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7"/>
      <c r="DX13" s="178">
        <f>CH13</f>
        <v>0</v>
      </c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80"/>
      <c r="EK13" s="178">
        <f t="shared" si="2"/>
        <v>209100</v>
      </c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7"/>
      <c r="EX13" s="175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81"/>
    </row>
    <row r="14" spans="1:166" ht="21.75" customHeight="1">
      <c r="A14" s="188" t="s">
        <v>175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21"/>
      <c r="AH14" s="21"/>
      <c r="AI14" s="21"/>
      <c r="AJ14" s="21"/>
      <c r="AK14" s="56"/>
      <c r="AL14" s="57"/>
      <c r="AM14" s="57"/>
      <c r="AN14" s="57"/>
      <c r="AO14" s="57"/>
      <c r="AP14" s="58"/>
      <c r="AQ14" s="194" t="s">
        <v>187</v>
      </c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6"/>
      <c r="BC14" s="187">
        <f>BC17</f>
        <v>240000</v>
      </c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3"/>
      <c r="BR14" s="31"/>
      <c r="BS14" s="31"/>
      <c r="BT14" s="32"/>
      <c r="BU14" s="187">
        <f>BC14</f>
        <v>240000</v>
      </c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3"/>
      <c r="CH14" s="184">
        <f>CH17</f>
        <v>6283.34</v>
      </c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/>
      <c r="CX14" s="187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187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3"/>
      <c r="DX14" s="184">
        <f>CH14</f>
        <v>6283.34</v>
      </c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6"/>
      <c r="EK14" s="184">
        <f t="shared" si="2"/>
        <v>233716.66</v>
      </c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3"/>
      <c r="EX14" s="187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91"/>
    </row>
    <row r="15" spans="1:166" ht="12.75" customHeight="1" hidden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7"/>
      <c r="AH15" s="17"/>
      <c r="AI15" s="17"/>
      <c r="AJ15" s="17"/>
      <c r="AK15" s="56"/>
      <c r="AL15" s="57"/>
      <c r="AM15" s="57"/>
      <c r="AN15" s="57"/>
      <c r="AO15" s="57"/>
      <c r="AP15" s="58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75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7"/>
      <c r="BR15" s="28"/>
      <c r="BS15" s="28"/>
      <c r="BT15" s="29"/>
      <c r="BU15" s="175">
        <f>BC15</f>
        <v>0</v>
      </c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7"/>
      <c r="CH15" s="175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7"/>
      <c r="DK15" s="175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7"/>
      <c r="DX15" s="178">
        <f>CH15</f>
        <v>0</v>
      </c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80"/>
      <c r="EK15" s="178">
        <f t="shared" si="2"/>
        <v>0</v>
      </c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7"/>
      <c r="EX15" s="175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81"/>
    </row>
    <row r="16" spans="1:166" ht="12.75" customHeight="1" hidden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7"/>
      <c r="AH16" s="17"/>
      <c r="AI16" s="17"/>
      <c r="AJ16" s="17"/>
      <c r="AK16" s="56"/>
      <c r="AL16" s="57"/>
      <c r="AM16" s="57"/>
      <c r="AN16" s="57"/>
      <c r="AO16" s="57"/>
      <c r="AP16" s="58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2"/>
      <c r="BC16" s="175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7"/>
      <c r="BR16" s="28"/>
      <c r="BS16" s="28"/>
      <c r="BT16" s="29"/>
      <c r="BU16" s="175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7"/>
      <c r="CH16" s="178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80"/>
      <c r="CX16" s="175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7"/>
      <c r="DK16" s="175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7"/>
      <c r="DX16" s="178">
        <f>CH16</f>
        <v>0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80"/>
      <c r="EK16" s="178">
        <f t="shared" si="2"/>
        <v>0</v>
      </c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7"/>
      <c r="EX16" s="175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81"/>
    </row>
    <row r="17" spans="1:166" ht="35.25" customHeight="1">
      <c r="A17" s="203" t="s">
        <v>175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4"/>
      <c r="AK17" s="56"/>
      <c r="AL17" s="57"/>
      <c r="AM17" s="57"/>
      <c r="AN17" s="57"/>
      <c r="AO17" s="57"/>
      <c r="AP17" s="58"/>
      <c r="AQ17" s="70" t="s">
        <v>147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175">
        <v>240000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7"/>
      <c r="BU17" s="175">
        <f t="shared" si="0"/>
        <v>240000</v>
      </c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7"/>
      <c r="CH17" s="178">
        <v>6283.34</v>
      </c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80"/>
      <c r="CX17" s="175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7"/>
      <c r="DK17" s="187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3"/>
      <c r="DX17" s="178">
        <f t="shared" si="1"/>
        <v>6283.34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80"/>
      <c r="EK17" s="178">
        <f aca="true" t="shared" si="3" ref="EK17:EK23">BC17-CH17</f>
        <v>233716.66</v>
      </c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7"/>
      <c r="EX17" s="187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91"/>
    </row>
    <row r="18" spans="1:166" ht="13.5" customHeight="1" hidden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7"/>
      <c r="AG18" s="17"/>
      <c r="AH18" s="17"/>
      <c r="AI18" s="17"/>
      <c r="AJ18" s="17"/>
      <c r="AK18" s="56"/>
      <c r="AL18" s="57"/>
      <c r="AM18" s="57"/>
      <c r="AN18" s="57"/>
      <c r="AO18" s="57"/>
      <c r="AP18" s="58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175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7"/>
      <c r="BR18" s="30"/>
      <c r="BS18" s="30"/>
      <c r="BT18" s="30"/>
      <c r="BU18" s="175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7"/>
      <c r="CH18" s="178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80"/>
      <c r="CX18" s="175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7"/>
      <c r="DK18" s="175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7"/>
      <c r="DX18" s="178">
        <f t="shared" si="1"/>
        <v>0</v>
      </c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80"/>
      <c r="EK18" s="178">
        <f t="shared" si="3"/>
        <v>0</v>
      </c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7"/>
      <c r="EX18" s="175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81"/>
    </row>
    <row r="19" spans="1:166" ht="15.75" customHeight="1" hidden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7"/>
      <c r="AG19" s="17"/>
      <c r="AH19" s="17"/>
      <c r="AI19" s="17"/>
      <c r="AJ19" s="17"/>
      <c r="AK19" s="56"/>
      <c r="AL19" s="57"/>
      <c r="AM19" s="57"/>
      <c r="AN19" s="57"/>
      <c r="AO19" s="57"/>
      <c r="AP19" s="58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175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30"/>
      <c r="BS19" s="30"/>
      <c r="BT19" s="30"/>
      <c r="BU19" s="175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178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80"/>
      <c r="CX19" s="175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75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7"/>
      <c r="DX19" s="178">
        <f t="shared" si="1"/>
        <v>0</v>
      </c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80"/>
      <c r="EK19" s="178">
        <f t="shared" si="3"/>
        <v>0</v>
      </c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7"/>
      <c r="EX19" s="175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81"/>
    </row>
    <row r="20" spans="1:166" ht="15.75" customHeight="1" hidden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4"/>
      <c r="AK20" s="56"/>
      <c r="AL20" s="57"/>
      <c r="AM20" s="57"/>
      <c r="AN20" s="57"/>
      <c r="AO20" s="57"/>
      <c r="AP20" s="58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175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/>
      <c r="BU20" s="175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7"/>
      <c r="CH20" s="178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80"/>
      <c r="CX20" s="175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7"/>
      <c r="DK20" s="175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7"/>
      <c r="DX20" s="178">
        <f aca="true" t="shared" si="4" ref="DX20:DX30">CH20</f>
        <v>0</v>
      </c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80"/>
      <c r="EK20" s="178">
        <f t="shared" si="3"/>
        <v>0</v>
      </c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7"/>
      <c r="EX20" s="175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81"/>
    </row>
    <row r="21" spans="1:166" ht="15.75" customHeight="1" hidden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7"/>
      <c r="AH21" s="17"/>
      <c r="AI21" s="17"/>
      <c r="AJ21" s="17"/>
      <c r="AK21" s="56"/>
      <c r="AL21" s="57"/>
      <c r="AM21" s="57"/>
      <c r="AN21" s="57"/>
      <c r="AO21" s="57"/>
      <c r="AP21" s="58"/>
      <c r="AQ21" s="70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175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28"/>
      <c r="BS21" s="28"/>
      <c r="BT21" s="29"/>
      <c r="BU21" s="175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7"/>
      <c r="CH21" s="178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80"/>
      <c r="CX21" s="175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7"/>
      <c r="DK21" s="175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7"/>
      <c r="DX21" s="178">
        <f t="shared" si="4"/>
        <v>0</v>
      </c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80"/>
      <c r="EK21" s="178">
        <f t="shared" si="3"/>
        <v>0</v>
      </c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80"/>
      <c r="EX21" s="175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81"/>
    </row>
    <row r="22" spans="1:166" ht="17.25" customHeight="1">
      <c r="A22" s="230" t="s">
        <v>188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6"/>
      <c r="AH22" s="6"/>
      <c r="AI22" s="6"/>
      <c r="AJ22" s="6"/>
      <c r="AK22" s="231"/>
      <c r="AL22" s="57"/>
      <c r="AM22" s="57"/>
      <c r="AN22" s="57"/>
      <c r="AO22" s="57"/>
      <c r="AP22" s="58"/>
      <c r="AQ22" s="194" t="s">
        <v>148</v>
      </c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187">
        <f>BC23+BC24+BC29</f>
        <v>13700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3"/>
      <c r="BR22" s="33"/>
      <c r="BS22" s="33"/>
      <c r="BT22" s="33"/>
      <c r="BU22" s="187">
        <f t="shared" si="0"/>
        <v>13700</v>
      </c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3"/>
      <c r="CH22" s="184">
        <f>CH23+CH24+CH29</f>
        <v>0</v>
      </c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6"/>
      <c r="CX22" s="187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3"/>
      <c r="DK22" s="187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4">
        <f t="shared" si="4"/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6"/>
      <c r="EK22" s="184">
        <f t="shared" si="3"/>
        <v>13700</v>
      </c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6"/>
      <c r="EX22" s="187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91"/>
    </row>
    <row r="23" spans="1:166" ht="22.5" customHeight="1">
      <c r="A23" s="230" t="s">
        <v>176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2"/>
      <c r="AH23" s="22"/>
      <c r="AI23" s="22"/>
      <c r="AJ23" s="22"/>
      <c r="AK23" s="271"/>
      <c r="AL23" s="272"/>
      <c r="AM23" s="272"/>
      <c r="AN23" s="272"/>
      <c r="AO23" s="272"/>
      <c r="AP23" s="273"/>
      <c r="AQ23" s="194" t="s">
        <v>149</v>
      </c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6"/>
      <c r="BC23" s="187">
        <v>5000</v>
      </c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3"/>
      <c r="BR23" s="33"/>
      <c r="BS23" s="33"/>
      <c r="BT23" s="33"/>
      <c r="BU23" s="187">
        <f>BC23</f>
        <v>5000</v>
      </c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3"/>
      <c r="CH23" s="184">
        <v>0</v>
      </c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6"/>
      <c r="CX23" s="187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3"/>
      <c r="DK23" s="187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4">
        <f t="shared" si="4"/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6"/>
      <c r="EK23" s="178">
        <f t="shared" si="3"/>
        <v>5000</v>
      </c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7"/>
      <c r="EX23" s="175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81"/>
    </row>
    <row r="24" spans="1:166" ht="17.25" customHeight="1">
      <c r="A24" s="230" t="s">
        <v>177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"/>
      <c r="AH24" s="23"/>
      <c r="AI24" s="23"/>
      <c r="AJ24" s="23"/>
      <c r="AK24" s="271"/>
      <c r="AL24" s="272"/>
      <c r="AM24" s="272"/>
      <c r="AN24" s="272"/>
      <c r="AO24" s="272"/>
      <c r="AP24" s="273"/>
      <c r="AQ24" s="194" t="s">
        <v>150</v>
      </c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6"/>
      <c r="BC24" s="187">
        <v>8500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31"/>
      <c r="BS24" s="31"/>
      <c r="BT24" s="32"/>
      <c r="BU24" s="187">
        <f>BC24</f>
        <v>8500</v>
      </c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3"/>
      <c r="CH24" s="184">
        <v>0</v>
      </c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6"/>
      <c r="CX24" s="187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3"/>
      <c r="DK24" s="187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3"/>
      <c r="DX24" s="184">
        <f t="shared" si="4"/>
        <v>0</v>
      </c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6"/>
      <c r="EK24" s="178">
        <f aca="true" t="shared" si="5" ref="EK24:EK37">BC24-CH24</f>
        <v>8500</v>
      </c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7"/>
      <c r="EX24" s="175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81"/>
    </row>
    <row r="25" spans="1:166" ht="14.25" customHeight="1" hidden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40"/>
      <c r="AG25" s="240"/>
      <c r="AH25" s="240"/>
      <c r="AI25" s="240"/>
      <c r="AJ25" s="241"/>
      <c r="AK25" s="242"/>
      <c r="AL25" s="243"/>
      <c r="AM25" s="243"/>
      <c r="AN25" s="243"/>
      <c r="AO25" s="243"/>
      <c r="AP25" s="244"/>
      <c r="AQ25" s="194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6"/>
      <c r="BC25" s="187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3"/>
      <c r="BU25" s="187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3"/>
      <c r="CH25" s="184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6"/>
      <c r="CX25" s="187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3"/>
      <c r="DK25" s="187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3"/>
      <c r="DX25" s="184">
        <f t="shared" si="4"/>
        <v>0</v>
      </c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6"/>
      <c r="EK25" s="178">
        <f t="shared" si="5"/>
        <v>0</v>
      </c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7"/>
      <c r="EX25" s="175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81"/>
    </row>
    <row r="26" spans="1:166" ht="13.5" customHeight="1" hidden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4"/>
      <c r="AK26" s="56"/>
      <c r="AL26" s="57"/>
      <c r="AM26" s="57"/>
      <c r="AN26" s="57"/>
      <c r="AO26" s="57"/>
      <c r="AP26" s="58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2"/>
      <c r="BC26" s="175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7"/>
      <c r="BU26" s="175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7"/>
      <c r="CH26" s="178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80"/>
      <c r="CX26" s="175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7"/>
      <c r="DK26" s="175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7"/>
      <c r="DX26" s="178">
        <f t="shared" si="4"/>
        <v>0</v>
      </c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80"/>
      <c r="EK26" s="178">
        <f t="shared" si="5"/>
        <v>0</v>
      </c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7"/>
      <c r="EX26" s="175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81"/>
    </row>
    <row r="27" spans="1:166" ht="15.75" customHeight="1" hidden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7"/>
      <c r="AG27" s="17"/>
      <c r="AH27" s="17"/>
      <c r="AI27" s="17"/>
      <c r="AJ27" s="17"/>
      <c r="AK27" s="56"/>
      <c r="AL27" s="57"/>
      <c r="AM27" s="57"/>
      <c r="AN27" s="57"/>
      <c r="AO27" s="57"/>
      <c r="AP27" s="58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17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28"/>
      <c r="BS27" s="28"/>
      <c r="BT27" s="28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7"/>
      <c r="CH27" s="178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80"/>
      <c r="CX27" s="175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7"/>
      <c r="DK27" s="175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7"/>
      <c r="DX27" s="178">
        <f>CH27</f>
        <v>0</v>
      </c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80"/>
      <c r="EK27" s="178">
        <f t="shared" si="5"/>
        <v>0</v>
      </c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7"/>
      <c r="EX27" s="175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81"/>
    </row>
    <row r="28" spans="1:166" ht="15.75" customHeight="1" hidden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7"/>
      <c r="AH28" s="17"/>
      <c r="AI28" s="17"/>
      <c r="AJ28" s="17"/>
      <c r="AK28" s="56"/>
      <c r="AL28" s="57"/>
      <c r="AM28" s="57"/>
      <c r="AN28" s="57"/>
      <c r="AO28" s="57"/>
      <c r="AP28" s="58"/>
      <c r="AQ28" s="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175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28"/>
      <c r="BS28" s="28"/>
      <c r="BT28" s="28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7"/>
      <c r="CH28" s="178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80"/>
      <c r="CX28" s="175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7"/>
      <c r="DK28" s="175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7"/>
      <c r="DX28" s="178">
        <f>CH28</f>
        <v>0</v>
      </c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80"/>
      <c r="EK28" s="178">
        <f t="shared" si="5"/>
        <v>0</v>
      </c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7"/>
      <c r="EX28" s="175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81"/>
    </row>
    <row r="29" spans="1:166" ht="15.75" customHeight="1">
      <c r="A29" s="192" t="s">
        <v>195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7"/>
      <c r="AH29" s="17"/>
      <c r="AI29" s="17"/>
      <c r="AJ29" s="17"/>
      <c r="AK29" s="56"/>
      <c r="AL29" s="57"/>
      <c r="AM29" s="57"/>
      <c r="AN29" s="57"/>
      <c r="AO29" s="57"/>
      <c r="AP29" s="58"/>
      <c r="AQ29" s="194" t="s">
        <v>194</v>
      </c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6"/>
      <c r="BC29" s="187">
        <v>200</v>
      </c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28"/>
      <c r="BS29" s="28"/>
      <c r="BT29" s="28"/>
      <c r="BU29" s="176">
        <v>100</v>
      </c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178">
        <v>0</v>
      </c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80"/>
      <c r="CX29" s="175"/>
      <c r="CY29" s="176"/>
      <c r="CZ29" s="176"/>
      <c r="DA29" s="176"/>
      <c r="DB29" s="176"/>
      <c r="DC29" s="176"/>
      <c r="DD29" s="176"/>
      <c r="DE29" s="176"/>
      <c r="DF29" s="176"/>
      <c r="DG29" s="28"/>
      <c r="DH29" s="28"/>
      <c r="DI29" s="28"/>
      <c r="DJ29" s="29"/>
      <c r="DK29" s="175"/>
      <c r="DL29" s="176"/>
      <c r="DM29" s="176"/>
      <c r="DN29" s="176"/>
      <c r="DO29" s="176"/>
      <c r="DP29" s="176"/>
      <c r="DQ29" s="176"/>
      <c r="DR29" s="28"/>
      <c r="DS29" s="28"/>
      <c r="DT29" s="28"/>
      <c r="DU29" s="28"/>
      <c r="DV29" s="28"/>
      <c r="DW29" s="29"/>
      <c r="DX29" s="178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80"/>
      <c r="EK29" s="178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80"/>
      <c r="EX29" s="175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81"/>
    </row>
    <row r="30" spans="1:166" ht="22.5" customHeight="1">
      <c r="A30" s="192" t="s">
        <v>175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7"/>
      <c r="AH30" s="17"/>
      <c r="AI30" s="17"/>
      <c r="AJ30" s="17"/>
      <c r="AK30" s="56"/>
      <c r="AL30" s="57"/>
      <c r="AM30" s="57"/>
      <c r="AN30" s="57"/>
      <c r="AO30" s="57"/>
      <c r="AP30" s="58"/>
      <c r="AQ30" s="70" t="s">
        <v>151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C30" s="175">
        <v>200</v>
      </c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7"/>
      <c r="BR30" s="175">
        <v>200</v>
      </c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7"/>
      <c r="CH30" s="178">
        <v>0</v>
      </c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80"/>
      <c r="CX30" s="175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7"/>
      <c r="DK30" s="175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7"/>
      <c r="DX30" s="178">
        <f t="shared" si="4"/>
        <v>0</v>
      </c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80"/>
      <c r="EK30" s="178">
        <f t="shared" si="5"/>
        <v>200</v>
      </c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7"/>
      <c r="EX30" s="175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81"/>
    </row>
    <row r="31" spans="1:166" ht="15.75" customHeight="1">
      <c r="A31" s="188" t="s">
        <v>107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20"/>
      <c r="AH31" s="20"/>
      <c r="AI31" s="20"/>
      <c r="AJ31" s="20"/>
      <c r="AK31" s="56"/>
      <c r="AL31" s="57"/>
      <c r="AM31" s="57"/>
      <c r="AN31" s="57"/>
      <c r="AO31" s="57"/>
      <c r="AP31" s="58"/>
      <c r="AQ31" s="194" t="s">
        <v>152</v>
      </c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6"/>
      <c r="BC31" s="187">
        <v>100</v>
      </c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3"/>
      <c r="BR31" s="34"/>
      <c r="BS31" s="34"/>
      <c r="BT31" s="34"/>
      <c r="BU31" s="187">
        <v>100</v>
      </c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3"/>
      <c r="CH31" s="184">
        <v>0</v>
      </c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6"/>
      <c r="CX31" s="187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3"/>
      <c r="DK31" s="187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3"/>
      <c r="DX31" s="184">
        <f aca="true" t="shared" si="6" ref="DX31:DX37">CH31</f>
        <v>0</v>
      </c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6"/>
      <c r="EK31" s="178">
        <f t="shared" si="5"/>
        <v>100</v>
      </c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80"/>
      <c r="EX31" s="175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81"/>
    </row>
    <row r="32" spans="1:166" ht="15" customHeight="1">
      <c r="A32" s="232" t="s">
        <v>124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5"/>
      <c r="AH32" s="25"/>
      <c r="AI32" s="25"/>
      <c r="AJ32" s="25"/>
      <c r="AK32" s="86"/>
      <c r="AL32" s="87"/>
      <c r="AM32" s="87"/>
      <c r="AN32" s="87"/>
      <c r="AO32" s="87"/>
      <c r="AP32" s="88"/>
      <c r="AQ32" s="194" t="s">
        <v>125</v>
      </c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6"/>
      <c r="BC32" s="187">
        <f>BC33+BC36+BC37+BC39+BC40+BC41+BC42+BC43+BC44+BC45+BC46</f>
        <v>1343400</v>
      </c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3"/>
      <c r="BR32" s="34"/>
      <c r="BS32" s="34"/>
      <c r="BT32" s="34"/>
      <c r="BU32" s="187">
        <f>BC32</f>
        <v>1343400</v>
      </c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3"/>
      <c r="CH32" s="184">
        <f>CH34+CH36+CH37+CH39+CH40+CH41+CH43+CH44+CH45+CH46</f>
        <v>59030.12</v>
      </c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6"/>
      <c r="CX32" s="187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3"/>
      <c r="DK32" s="187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3"/>
      <c r="DX32" s="184">
        <f t="shared" si="6"/>
        <v>59030.12</v>
      </c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6"/>
      <c r="EK32" s="178">
        <f t="shared" si="5"/>
        <v>1284369.88</v>
      </c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80"/>
      <c r="EX32" s="175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81"/>
    </row>
    <row r="33" spans="1:166" ht="12.75" customHeight="1">
      <c r="A33" s="188" t="s">
        <v>175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24"/>
      <c r="AG33" s="25"/>
      <c r="AH33" s="25"/>
      <c r="AI33" s="25"/>
      <c r="AJ33" s="25"/>
      <c r="AK33" s="86"/>
      <c r="AL33" s="87"/>
      <c r="AM33" s="87"/>
      <c r="AN33" s="87"/>
      <c r="AO33" s="87"/>
      <c r="AP33" s="88"/>
      <c r="AQ33" s="194" t="s">
        <v>186</v>
      </c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6"/>
      <c r="BC33" s="175">
        <f>BC34+BC35</f>
        <v>3000</v>
      </c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7"/>
      <c r="BR33" s="34"/>
      <c r="BS33" s="34"/>
      <c r="BT33" s="34"/>
      <c r="BU33" s="175">
        <f>BC33</f>
        <v>3000</v>
      </c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7"/>
      <c r="CH33" s="184">
        <f>CH34+CH35</f>
        <v>0</v>
      </c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6"/>
      <c r="CX33" s="187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3"/>
      <c r="DK33" s="187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3"/>
      <c r="DX33" s="184">
        <f t="shared" si="6"/>
        <v>0</v>
      </c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6"/>
      <c r="EK33" s="184">
        <f t="shared" si="5"/>
        <v>3000</v>
      </c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6"/>
      <c r="EX33" s="175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81"/>
    </row>
    <row r="34" spans="1:166" ht="37.5" customHeight="1">
      <c r="A34" s="192" t="s">
        <v>175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20"/>
      <c r="AH34" s="20"/>
      <c r="AI34" s="20"/>
      <c r="AJ34" s="20"/>
      <c r="AK34" s="56"/>
      <c r="AL34" s="57"/>
      <c r="AM34" s="57"/>
      <c r="AN34" s="57"/>
      <c r="AO34" s="57"/>
      <c r="AP34" s="58"/>
      <c r="AQ34" s="70" t="s">
        <v>153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175">
        <v>1500</v>
      </c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7"/>
      <c r="BR34" s="34"/>
      <c r="BS34" s="34"/>
      <c r="BT34" s="34"/>
      <c r="BU34" s="175">
        <f>BC34</f>
        <v>1500</v>
      </c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7"/>
      <c r="CH34" s="178">
        <v>0</v>
      </c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80"/>
      <c r="CX34" s="187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3"/>
      <c r="DK34" s="187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78">
        <f t="shared" si="6"/>
        <v>0</v>
      </c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80"/>
      <c r="EK34" s="184">
        <f t="shared" si="5"/>
        <v>1500</v>
      </c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6"/>
      <c r="EX34" s="175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81"/>
    </row>
    <row r="35" spans="1:166" ht="38.25" customHeight="1">
      <c r="A35" s="192" t="s">
        <v>175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20"/>
      <c r="AH35" s="20"/>
      <c r="AI35" s="20"/>
      <c r="AJ35" s="20"/>
      <c r="AK35" s="56"/>
      <c r="AL35" s="57"/>
      <c r="AM35" s="57"/>
      <c r="AN35" s="57"/>
      <c r="AO35" s="57"/>
      <c r="AP35" s="58"/>
      <c r="AQ35" s="70" t="s">
        <v>154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175">
        <v>1500</v>
      </c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34"/>
      <c r="BS35" s="34"/>
      <c r="BT35" s="34"/>
      <c r="BU35" s="175">
        <f>BC35</f>
        <v>1500</v>
      </c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7"/>
      <c r="CH35" s="178">
        <v>0</v>
      </c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80"/>
      <c r="CX35" s="187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3"/>
      <c r="DK35" s="187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3"/>
      <c r="DX35" s="178">
        <f t="shared" si="6"/>
        <v>0</v>
      </c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80"/>
      <c r="EK35" s="178">
        <f t="shared" si="5"/>
        <v>1500</v>
      </c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80"/>
      <c r="EX35" s="175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81"/>
    </row>
    <row r="36" spans="1:166" ht="38.25" customHeight="1">
      <c r="A36" s="192" t="s">
        <v>175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20"/>
      <c r="AH36" s="20"/>
      <c r="AI36" s="20"/>
      <c r="AJ36" s="20"/>
      <c r="AK36" s="56"/>
      <c r="AL36" s="57"/>
      <c r="AM36" s="57"/>
      <c r="AN36" s="57"/>
      <c r="AO36" s="57"/>
      <c r="AP36" s="58"/>
      <c r="AQ36" s="70" t="s">
        <v>193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  <c r="BC36" s="175">
        <v>136100</v>
      </c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29"/>
      <c r="BR36" s="34"/>
      <c r="BS36" s="34"/>
      <c r="BT36" s="34"/>
      <c r="BU36" s="175">
        <v>136100</v>
      </c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7"/>
      <c r="CH36" s="178">
        <v>47530.12</v>
      </c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80"/>
      <c r="CX36" s="187"/>
      <c r="CY36" s="182"/>
      <c r="CZ36" s="182"/>
      <c r="DA36" s="182"/>
      <c r="DB36" s="182"/>
      <c r="DC36" s="182"/>
      <c r="DD36" s="182"/>
      <c r="DE36" s="182"/>
      <c r="DF36" s="31"/>
      <c r="DG36" s="31"/>
      <c r="DH36" s="31"/>
      <c r="DI36" s="31"/>
      <c r="DJ36" s="32"/>
      <c r="DK36" s="187"/>
      <c r="DL36" s="182"/>
      <c r="DM36" s="182"/>
      <c r="DN36" s="182"/>
      <c r="DO36" s="182"/>
      <c r="DP36" s="182"/>
      <c r="DQ36" s="31"/>
      <c r="DR36" s="31"/>
      <c r="DS36" s="31"/>
      <c r="DT36" s="31"/>
      <c r="DU36" s="31"/>
      <c r="DV36" s="31"/>
      <c r="DW36" s="32"/>
      <c r="DX36" s="178">
        <f t="shared" si="6"/>
        <v>47530.12</v>
      </c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80"/>
      <c r="EK36" s="178">
        <f t="shared" si="5"/>
        <v>88569.88</v>
      </c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80"/>
      <c r="EX36" s="175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81"/>
    </row>
    <row r="37" spans="1:166" ht="36" customHeight="1">
      <c r="A37" s="192" t="s">
        <v>175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20"/>
      <c r="AH37" s="20"/>
      <c r="AI37" s="20"/>
      <c r="AJ37" s="20"/>
      <c r="AK37" s="56"/>
      <c r="AL37" s="57"/>
      <c r="AM37" s="57"/>
      <c r="AN37" s="57"/>
      <c r="AO37" s="57"/>
      <c r="AP37" s="58"/>
      <c r="AQ37" s="70" t="s">
        <v>155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C37" s="175">
        <v>18000</v>
      </c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7"/>
      <c r="BR37" s="34"/>
      <c r="BS37" s="34"/>
      <c r="BT37" s="34"/>
      <c r="BU37" s="175">
        <v>18000</v>
      </c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7"/>
      <c r="CH37" s="178">
        <v>1500</v>
      </c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80"/>
      <c r="CX37" s="187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3"/>
      <c r="DK37" s="187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3"/>
      <c r="DX37" s="178">
        <f t="shared" si="6"/>
        <v>1500</v>
      </c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80"/>
      <c r="EK37" s="178">
        <f t="shared" si="5"/>
        <v>16500</v>
      </c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80"/>
      <c r="EX37" s="175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81"/>
    </row>
    <row r="38" spans="1:166" ht="15.75" customHeight="1" hidden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"/>
      <c r="AG38" s="20"/>
      <c r="AH38" s="20"/>
      <c r="AI38" s="20"/>
      <c r="AJ38" s="20"/>
      <c r="AK38" s="56"/>
      <c r="AL38" s="57"/>
      <c r="AM38" s="57"/>
      <c r="AN38" s="57"/>
      <c r="AO38" s="57"/>
      <c r="AP38" s="58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C38" s="175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7"/>
      <c r="BR38" s="34"/>
      <c r="BS38" s="34"/>
      <c r="BT38" s="34"/>
      <c r="BU38" s="175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7"/>
      <c r="CH38" s="178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80"/>
      <c r="CX38" s="187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3"/>
      <c r="DK38" s="187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3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80"/>
      <c r="EK38" s="178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80"/>
      <c r="EX38" s="175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81"/>
    </row>
    <row r="39" spans="1:166" ht="21.75" customHeight="1">
      <c r="A39" s="192" t="s">
        <v>175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20"/>
      <c r="AH39" s="20"/>
      <c r="AI39" s="20"/>
      <c r="AJ39" s="20"/>
      <c r="AK39" s="56"/>
      <c r="AL39" s="57"/>
      <c r="AM39" s="57"/>
      <c r="AN39" s="57"/>
      <c r="AO39" s="57"/>
      <c r="AP39" s="58"/>
      <c r="AQ39" s="70" t="s">
        <v>205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C39" s="175">
        <v>30000</v>
      </c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29"/>
      <c r="BR39" s="34"/>
      <c r="BS39" s="34"/>
      <c r="BT39" s="34"/>
      <c r="BU39" s="175">
        <v>30000</v>
      </c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7"/>
      <c r="CH39" s="178">
        <v>0</v>
      </c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80"/>
      <c r="CX39" s="187"/>
      <c r="CY39" s="182"/>
      <c r="CZ39" s="182"/>
      <c r="DA39" s="182"/>
      <c r="DB39" s="182"/>
      <c r="DC39" s="182"/>
      <c r="DD39" s="182"/>
      <c r="DE39" s="182"/>
      <c r="DF39" s="31"/>
      <c r="DG39" s="31"/>
      <c r="DH39" s="31"/>
      <c r="DI39" s="31"/>
      <c r="DJ39" s="32"/>
      <c r="DK39" s="187"/>
      <c r="DL39" s="182"/>
      <c r="DM39" s="182"/>
      <c r="DN39" s="182"/>
      <c r="DO39" s="182"/>
      <c r="DP39" s="182"/>
      <c r="DQ39" s="182"/>
      <c r="DR39" s="31"/>
      <c r="DS39" s="31"/>
      <c r="DT39" s="31"/>
      <c r="DU39" s="31"/>
      <c r="DV39" s="31"/>
      <c r="DW39" s="32"/>
      <c r="DX39" s="178">
        <f>CH39</f>
        <v>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80"/>
      <c r="EK39" s="178">
        <f>BC39-CH39</f>
        <v>30000</v>
      </c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80"/>
      <c r="EX39" s="175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81"/>
    </row>
    <row r="40" spans="1:166" ht="33.75" customHeight="1">
      <c r="A40" s="203" t="s">
        <v>175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6"/>
      <c r="AL40" s="57"/>
      <c r="AM40" s="57"/>
      <c r="AN40" s="57"/>
      <c r="AO40" s="57"/>
      <c r="AP40" s="58"/>
      <c r="AQ40" s="70" t="s">
        <v>198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175">
        <v>0</v>
      </c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7"/>
      <c r="BR40" s="34"/>
      <c r="BS40" s="34"/>
      <c r="BT40" s="34"/>
      <c r="BU40" s="175">
        <v>0</v>
      </c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7"/>
      <c r="CH40" s="178">
        <v>0</v>
      </c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80"/>
      <c r="CX40" s="187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3"/>
      <c r="DK40" s="187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3"/>
      <c r="DX40" s="178">
        <f>CH40</f>
        <v>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80"/>
      <c r="EK40" s="178">
        <f>BC40-CH40</f>
        <v>0</v>
      </c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80"/>
      <c r="EX40" s="175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81"/>
    </row>
    <row r="41" spans="1:166" ht="33.75" customHeight="1">
      <c r="A41" s="192" t="s">
        <v>175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7"/>
      <c r="AH41" s="17"/>
      <c r="AI41" s="17"/>
      <c r="AJ41" s="46"/>
      <c r="AK41" s="56"/>
      <c r="AL41" s="57"/>
      <c r="AM41" s="57"/>
      <c r="AN41" s="57"/>
      <c r="AO41" s="57"/>
      <c r="AP41" s="58"/>
      <c r="AQ41" s="70" t="s">
        <v>210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175">
        <v>25000</v>
      </c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29"/>
      <c r="BR41" s="34"/>
      <c r="BS41" s="34"/>
      <c r="BT41" s="34"/>
      <c r="BU41" s="175">
        <f>BC41</f>
        <v>25000</v>
      </c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7"/>
      <c r="CH41" s="178">
        <v>0</v>
      </c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80"/>
      <c r="CX41" s="187"/>
      <c r="CY41" s="182"/>
      <c r="CZ41" s="182"/>
      <c r="DA41" s="182"/>
      <c r="DB41" s="182"/>
      <c r="DC41" s="182"/>
      <c r="DD41" s="182"/>
      <c r="DE41" s="182"/>
      <c r="DF41" s="182"/>
      <c r="DG41" s="31"/>
      <c r="DH41" s="31"/>
      <c r="DI41" s="31"/>
      <c r="DJ41" s="32"/>
      <c r="DK41" s="187"/>
      <c r="DL41" s="182"/>
      <c r="DM41" s="182"/>
      <c r="DN41" s="182"/>
      <c r="DO41" s="182"/>
      <c r="DP41" s="182"/>
      <c r="DQ41" s="182"/>
      <c r="DR41" s="31"/>
      <c r="DS41" s="31"/>
      <c r="DT41" s="31"/>
      <c r="DU41" s="31"/>
      <c r="DV41" s="31"/>
      <c r="DW41" s="32"/>
      <c r="DX41" s="178">
        <f>CH41</f>
        <v>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80"/>
      <c r="EK41" s="178">
        <f>BC41-CH41</f>
        <v>25000</v>
      </c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80"/>
      <c r="EX41" s="175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81"/>
    </row>
    <row r="42" spans="1:166" ht="33.75" customHeight="1">
      <c r="A42" s="192" t="s">
        <v>175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7"/>
      <c r="AH42" s="17"/>
      <c r="AI42" s="17"/>
      <c r="AJ42" s="46"/>
      <c r="AK42" s="56"/>
      <c r="AL42" s="57"/>
      <c r="AM42" s="57"/>
      <c r="AN42" s="57"/>
      <c r="AO42" s="57"/>
      <c r="AP42" s="58"/>
      <c r="AQ42" s="70" t="s">
        <v>214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C42" s="175">
        <v>380700</v>
      </c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29"/>
      <c r="BR42" s="34"/>
      <c r="BS42" s="34"/>
      <c r="BT42" s="34"/>
      <c r="BU42" s="175">
        <f>BC42</f>
        <v>380700</v>
      </c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7"/>
      <c r="CH42" s="178">
        <v>0</v>
      </c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80"/>
      <c r="CX42" s="187"/>
      <c r="CY42" s="182"/>
      <c r="CZ42" s="182"/>
      <c r="DA42" s="182"/>
      <c r="DB42" s="182"/>
      <c r="DC42" s="182"/>
      <c r="DD42" s="182"/>
      <c r="DE42" s="182"/>
      <c r="DF42" s="182"/>
      <c r="DG42" s="31"/>
      <c r="DH42" s="31"/>
      <c r="DI42" s="31"/>
      <c r="DJ42" s="32"/>
      <c r="DK42" s="187"/>
      <c r="DL42" s="182"/>
      <c r="DM42" s="182"/>
      <c r="DN42" s="182"/>
      <c r="DO42" s="182"/>
      <c r="DP42" s="182"/>
      <c r="DQ42" s="182"/>
      <c r="DR42" s="31"/>
      <c r="DS42" s="31"/>
      <c r="DT42" s="31"/>
      <c r="DU42" s="31"/>
      <c r="DV42" s="31"/>
      <c r="DW42" s="32"/>
      <c r="DX42" s="178">
        <f>CH42</f>
        <v>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80"/>
      <c r="EK42" s="178">
        <f>BC42-CH42</f>
        <v>380700</v>
      </c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80"/>
      <c r="EX42" s="175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81"/>
    </row>
    <row r="43" spans="1:166" ht="33" customHeight="1">
      <c r="A43" s="203" t="s">
        <v>175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6"/>
      <c r="AL43" s="57"/>
      <c r="AM43" s="57"/>
      <c r="AN43" s="57"/>
      <c r="AO43" s="57"/>
      <c r="AP43" s="58"/>
      <c r="AQ43" s="70" t="s">
        <v>208</v>
      </c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C43" s="175">
        <v>600000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7"/>
      <c r="BR43" s="34"/>
      <c r="BS43" s="34"/>
      <c r="BT43" s="34"/>
      <c r="BU43" s="175">
        <f aca="true" t="shared" si="7" ref="BU43:BU52">BC43</f>
        <v>600000</v>
      </c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7"/>
      <c r="CH43" s="178">
        <v>0</v>
      </c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80"/>
      <c r="CX43" s="187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3"/>
      <c r="DK43" s="187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3"/>
      <c r="DX43" s="178">
        <f aca="true" t="shared" si="8" ref="DX43:DX54">CH43</f>
        <v>0</v>
      </c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80"/>
      <c r="EK43" s="178">
        <f aca="true" t="shared" si="9" ref="EK43:EK53">BC43-CH43</f>
        <v>600000</v>
      </c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80"/>
      <c r="EX43" s="175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81"/>
    </row>
    <row r="44" spans="1:166" ht="33" customHeight="1">
      <c r="A44" s="192" t="s">
        <v>175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8"/>
      <c r="AH44" s="18"/>
      <c r="AI44" s="18"/>
      <c r="AJ44" s="18"/>
      <c r="AK44" s="56"/>
      <c r="AL44" s="57"/>
      <c r="AM44" s="57"/>
      <c r="AN44" s="57"/>
      <c r="AO44" s="57"/>
      <c r="AP44" s="58"/>
      <c r="AQ44" s="70" t="s">
        <v>204</v>
      </c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2"/>
      <c r="BC44" s="175">
        <v>12000</v>
      </c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29"/>
      <c r="BR44" s="34"/>
      <c r="BS44" s="34"/>
      <c r="BT44" s="34"/>
      <c r="BU44" s="175">
        <f t="shared" si="7"/>
        <v>12000</v>
      </c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7"/>
      <c r="CH44" s="178">
        <v>0</v>
      </c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80"/>
      <c r="CX44" s="187"/>
      <c r="CY44" s="182"/>
      <c r="CZ44" s="182"/>
      <c r="DA44" s="182"/>
      <c r="DB44" s="182"/>
      <c r="DC44" s="182"/>
      <c r="DD44" s="182"/>
      <c r="DE44" s="182"/>
      <c r="DF44" s="31"/>
      <c r="DG44" s="31"/>
      <c r="DH44" s="31"/>
      <c r="DI44" s="31"/>
      <c r="DJ44" s="32"/>
      <c r="DK44" s="187"/>
      <c r="DL44" s="182"/>
      <c r="DM44" s="182"/>
      <c r="DN44" s="182"/>
      <c r="DO44" s="182"/>
      <c r="DP44" s="182"/>
      <c r="DQ44" s="182"/>
      <c r="DR44" s="31"/>
      <c r="DS44" s="31"/>
      <c r="DT44" s="31"/>
      <c r="DU44" s="31"/>
      <c r="DV44" s="31"/>
      <c r="DW44" s="32"/>
      <c r="DX44" s="178">
        <f>CH44</f>
        <v>0</v>
      </c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80"/>
      <c r="EK44" s="178">
        <f>BC44-CH44</f>
        <v>12000</v>
      </c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80"/>
      <c r="EX44" s="175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81"/>
    </row>
    <row r="45" spans="1:166" ht="33" customHeight="1">
      <c r="A45" s="192" t="s">
        <v>178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8"/>
      <c r="AH45" s="18"/>
      <c r="AI45" s="18"/>
      <c r="AJ45" s="18"/>
      <c r="AK45" s="56"/>
      <c r="AL45" s="57"/>
      <c r="AM45" s="57"/>
      <c r="AN45" s="57"/>
      <c r="AO45" s="57"/>
      <c r="AP45" s="58"/>
      <c r="AQ45" s="70" t="s">
        <v>209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175">
        <v>85500</v>
      </c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29"/>
      <c r="BR45" s="34"/>
      <c r="BS45" s="34"/>
      <c r="BT45" s="34"/>
      <c r="BU45" s="175">
        <f>BC45</f>
        <v>85500</v>
      </c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7"/>
      <c r="CH45" s="178">
        <v>0</v>
      </c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80"/>
      <c r="CX45" s="187"/>
      <c r="CY45" s="182"/>
      <c r="CZ45" s="182"/>
      <c r="DA45" s="182"/>
      <c r="DB45" s="182"/>
      <c r="DC45" s="182"/>
      <c r="DD45" s="182"/>
      <c r="DE45" s="182"/>
      <c r="DF45" s="182"/>
      <c r="DG45" s="31"/>
      <c r="DH45" s="31"/>
      <c r="DI45" s="31"/>
      <c r="DJ45" s="32"/>
      <c r="DK45" s="187"/>
      <c r="DL45" s="182"/>
      <c r="DM45" s="182"/>
      <c r="DN45" s="182"/>
      <c r="DO45" s="182"/>
      <c r="DP45" s="182"/>
      <c r="DQ45" s="182"/>
      <c r="DR45" s="31"/>
      <c r="DS45" s="31"/>
      <c r="DT45" s="31"/>
      <c r="DU45" s="31"/>
      <c r="DV45" s="31"/>
      <c r="DW45" s="32"/>
      <c r="DX45" s="178">
        <f>CH45</f>
        <v>0</v>
      </c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80"/>
      <c r="EK45" s="178">
        <f>BC45-CH45</f>
        <v>85500</v>
      </c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80"/>
      <c r="EX45" s="175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81"/>
    </row>
    <row r="46" spans="1:166" ht="18" customHeight="1">
      <c r="A46" s="201" t="s">
        <v>188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18"/>
      <c r="AH46" s="18"/>
      <c r="AI46" s="18"/>
      <c r="AJ46" s="18"/>
      <c r="AK46" s="56"/>
      <c r="AL46" s="57"/>
      <c r="AM46" s="57"/>
      <c r="AN46" s="57"/>
      <c r="AO46" s="57"/>
      <c r="AP46" s="58"/>
      <c r="AQ46" s="70" t="s">
        <v>197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C46" s="175">
        <f>BC47+BC48</f>
        <v>53100</v>
      </c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29"/>
      <c r="BR46" s="34"/>
      <c r="BS46" s="34"/>
      <c r="BT46" s="34"/>
      <c r="BU46" s="175">
        <f t="shared" si="7"/>
        <v>53100</v>
      </c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7"/>
      <c r="CH46" s="178">
        <f>CH47+CH48</f>
        <v>10000</v>
      </c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80"/>
      <c r="CX46" s="187"/>
      <c r="CY46" s="182"/>
      <c r="CZ46" s="182"/>
      <c r="DA46" s="182"/>
      <c r="DB46" s="182"/>
      <c r="DC46" s="182"/>
      <c r="DD46" s="182"/>
      <c r="DE46" s="182"/>
      <c r="DF46" s="182"/>
      <c r="DG46" s="31"/>
      <c r="DH46" s="31"/>
      <c r="DI46" s="31"/>
      <c r="DJ46" s="32"/>
      <c r="DK46" s="187"/>
      <c r="DL46" s="182"/>
      <c r="DM46" s="182"/>
      <c r="DN46" s="182"/>
      <c r="DO46" s="182"/>
      <c r="DP46" s="182"/>
      <c r="DQ46" s="182"/>
      <c r="DR46" s="31"/>
      <c r="DS46" s="31"/>
      <c r="DT46" s="31"/>
      <c r="DU46" s="31"/>
      <c r="DV46" s="31"/>
      <c r="DW46" s="32"/>
      <c r="DX46" s="178">
        <f>CH46</f>
        <v>10000</v>
      </c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80"/>
      <c r="EK46" s="178">
        <f>BC46-CH46</f>
        <v>43100</v>
      </c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80"/>
      <c r="EX46" s="175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81"/>
    </row>
    <row r="47" spans="1:166" ht="26.25" customHeight="1">
      <c r="A47" s="193" t="s">
        <v>176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20"/>
      <c r="AH47" s="20"/>
      <c r="AI47" s="20"/>
      <c r="AJ47" s="20"/>
      <c r="AK47" s="56"/>
      <c r="AL47" s="57"/>
      <c r="AM47" s="57"/>
      <c r="AN47" s="57"/>
      <c r="AO47" s="57"/>
      <c r="AP47" s="58"/>
      <c r="AQ47" s="70" t="s">
        <v>179</v>
      </c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175">
        <v>33100</v>
      </c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7"/>
      <c r="BR47" s="35"/>
      <c r="BS47" s="35"/>
      <c r="BT47" s="35"/>
      <c r="BU47" s="175">
        <f t="shared" si="7"/>
        <v>33100</v>
      </c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7"/>
      <c r="CH47" s="178">
        <v>0</v>
      </c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80"/>
      <c r="CX47" s="175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7"/>
      <c r="DK47" s="175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7"/>
      <c r="DX47" s="178">
        <f>CH47</f>
        <v>0</v>
      </c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80"/>
      <c r="EK47" s="178">
        <f t="shared" si="9"/>
        <v>33100</v>
      </c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80"/>
      <c r="EX47" s="175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81"/>
    </row>
    <row r="48" spans="1:166" ht="18" customHeight="1">
      <c r="A48" s="200" t="s">
        <v>195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"/>
      <c r="AH48" s="20"/>
      <c r="AI48" s="20"/>
      <c r="AJ48" s="20"/>
      <c r="AK48" s="56"/>
      <c r="AL48" s="57"/>
      <c r="AM48" s="57"/>
      <c r="AN48" s="57"/>
      <c r="AO48" s="57"/>
      <c r="AP48" s="58"/>
      <c r="AQ48" s="70" t="s">
        <v>196</v>
      </c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C48" s="175">
        <v>20000</v>
      </c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29"/>
      <c r="BR48" s="35"/>
      <c r="BS48" s="35"/>
      <c r="BT48" s="35"/>
      <c r="BU48" s="175">
        <f t="shared" si="7"/>
        <v>20000</v>
      </c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7"/>
      <c r="CH48" s="178">
        <v>10000</v>
      </c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80"/>
      <c r="CX48" s="175"/>
      <c r="CY48" s="176"/>
      <c r="CZ48" s="176"/>
      <c r="DA48" s="176"/>
      <c r="DB48" s="176"/>
      <c r="DC48" s="176"/>
      <c r="DD48" s="176"/>
      <c r="DE48" s="176"/>
      <c r="DF48" s="176"/>
      <c r="DG48" s="28"/>
      <c r="DH48" s="28"/>
      <c r="DI48" s="28"/>
      <c r="DJ48" s="29"/>
      <c r="DK48" s="175"/>
      <c r="DL48" s="176"/>
      <c r="DM48" s="176"/>
      <c r="DN48" s="176"/>
      <c r="DO48" s="176"/>
      <c r="DP48" s="176"/>
      <c r="DQ48" s="176"/>
      <c r="DR48" s="28"/>
      <c r="DS48" s="28"/>
      <c r="DT48" s="28"/>
      <c r="DU48" s="28"/>
      <c r="DV48" s="28"/>
      <c r="DW48" s="29"/>
      <c r="DX48" s="178">
        <f>CH48</f>
        <v>10000</v>
      </c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80"/>
      <c r="EK48" s="178">
        <f>BU48-CH48</f>
        <v>10000</v>
      </c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80"/>
      <c r="EX48" s="175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81"/>
    </row>
    <row r="49" spans="1:166" ht="15.75" customHeight="1">
      <c r="A49" s="188" t="s">
        <v>108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"/>
      <c r="AH49" s="18"/>
      <c r="AI49" s="18"/>
      <c r="AJ49" s="18"/>
      <c r="AK49" s="56"/>
      <c r="AL49" s="57"/>
      <c r="AM49" s="57"/>
      <c r="AN49" s="57"/>
      <c r="AO49" s="57"/>
      <c r="AP49" s="58"/>
      <c r="AQ49" s="194" t="s">
        <v>141</v>
      </c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6"/>
      <c r="BC49" s="187">
        <f>BC50+BC53</f>
        <v>69300</v>
      </c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3"/>
      <c r="BR49" s="34"/>
      <c r="BS49" s="34"/>
      <c r="BT49" s="34"/>
      <c r="BU49" s="187">
        <f t="shared" si="7"/>
        <v>69300</v>
      </c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3"/>
      <c r="CH49" s="184">
        <f>CH50+CH53</f>
        <v>0</v>
      </c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6"/>
      <c r="CX49" s="187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3"/>
      <c r="DK49" s="187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3"/>
      <c r="DX49" s="184">
        <f t="shared" si="8"/>
        <v>0</v>
      </c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6"/>
      <c r="EK49" s="178">
        <f>BC49-CH49</f>
        <v>69300</v>
      </c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7"/>
      <c r="EX49" s="187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91"/>
    </row>
    <row r="50" spans="1:166" ht="23.25" customHeight="1">
      <c r="A50" s="188" t="s">
        <v>185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"/>
      <c r="AH50" s="18"/>
      <c r="AI50" s="18"/>
      <c r="AJ50" s="18"/>
      <c r="AK50" s="56"/>
      <c r="AL50" s="57"/>
      <c r="AM50" s="57"/>
      <c r="AN50" s="57"/>
      <c r="AO50" s="57"/>
      <c r="AP50" s="58"/>
      <c r="AQ50" s="70" t="s">
        <v>156</v>
      </c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175">
        <f>BC51+BC52</f>
        <v>69300</v>
      </c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35"/>
      <c r="BS50" s="35"/>
      <c r="BT50" s="35"/>
      <c r="BU50" s="175">
        <f t="shared" si="7"/>
        <v>69300</v>
      </c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7"/>
      <c r="CH50" s="178">
        <f>CH51+CH52</f>
        <v>0</v>
      </c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80"/>
      <c r="CX50" s="175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7"/>
      <c r="DK50" s="175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7"/>
      <c r="DX50" s="178">
        <f t="shared" si="8"/>
        <v>0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80"/>
      <c r="EK50" s="178">
        <f t="shared" si="9"/>
        <v>69300</v>
      </c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7"/>
      <c r="EX50" s="175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81"/>
    </row>
    <row r="51" spans="1:166" ht="24" customHeight="1">
      <c r="A51" s="192" t="s">
        <v>173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7"/>
      <c r="AH51" s="17"/>
      <c r="AI51" s="17"/>
      <c r="AJ51" s="17"/>
      <c r="AK51" s="56"/>
      <c r="AL51" s="57"/>
      <c r="AM51" s="57"/>
      <c r="AN51" s="57"/>
      <c r="AO51" s="57"/>
      <c r="AP51" s="58"/>
      <c r="AQ51" s="70" t="s">
        <v>157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2"/>
      <c r="BC51" s="175">
        <v>52900</v>
      </c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35"/>
      <c r="BS51" s="35"/>
      <c r="BT51" s="35"/>
      <c r="BU51" s="175">
        <f t="shared" si="7"/>
        <v>52900</v>
      </c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7"/>
      <c r="CH51" s="178">
        <v>0</v>
      </c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80"/>
      <c r="CX51" s="175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7"/>
      <c r="DK51" s="175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7"/>
      <c r="DX51" s="178">
        <f t="shared" si="8"/>
        <v>0</v>
      </c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80"/>
      <c r="EK51" s="178">
        <f t="shared" si="9"/>
        <v>52900</v>
      </c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7"/>
      <c r="EX51" s="175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81"/>
    </row>
    <row r="52" spans="1:166" ht="48.75" customHeight="1">
      <c r="A52" s="192" t="s">
        <v>174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8"/>
      <c r="AH52" s="18"/>
      <c r="AI52" s="18"/>
      <c r="AJ52" s="18"/>
      <c r="AK52" s="56"/>
      <c r="AL52" s="57"/>
      <c r="AM52" s="57"/>
      <c r="AN52" s="57"/>
      <c r="AO52" s="57"/>
      <c r="AP52" s="58"/>
      <c r="AQ52" s="70" t="s">
        <v>158</v>
      </c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C52" s="175">
        <v>16400</v>
      </c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35"/>
      <c r="BS52" s="35"/>
      <c r="BT52" s="35"/>
      <c r="BU52" s="175">
        <f t="shared" si="7"/>
        <v>16400</v>
      </c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7"/>
      <c r="CH52" s="178">
        <v>0</v>
      </c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80"/>
      <c r="CX52" s="175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7"/>
      <c r="DK52" s="175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7"/>
      <c r="DX52" s="178">
        <f t="shared" si="8"/>
        <v>0</v>
      </c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80"/>
      <c r="EK52" s="178">
        <f t="shared" si="9"/>
        <v>16400</v>
      </c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7"/>
      <c r="EX52" s="175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81"/>
    </row>
    <row r="53" spans="1:166" ht="32.25" customHeight="1">
      <c r="A53" s="192" t="s">
        <v>175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8"/>
      <c r="AH53" s="18"/>
      <c r="AI53" s="18"/>
      <c r="AJ53" s="18"/>
      <c r="AK53" s="56"/>
      <c r="AL53" s="57"/>
      <c r="AM53" s="57"/>
      <c r="AN53" s="57"/>
      <c r="AO53" s="57"/>
      <c r="AP53" s="58"/>
      <c r="AQ53" s="70" t="s">
        <v>159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C53" s="175">
        <v>0</v>
      </c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7"/>
      <c r="BR53" s="35"/>
      <c r="BS53" s="35"/>
      <c r="BT53" s="35"/>
      <c r="BU53" s="175">
        <v>0</v>
      </c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7"/>
      <c r="CH53" s="178">
        <v>0</v>
      </c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80"/>
      <c r="CX53" s="175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7"/>
      <c r="DK53" s="175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7"/>
      <c r="DX53" s="178">
        <f>CH53</f>
        <v>0</v>
      </c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80"/>
      <c r="EK53" s="178">
        <f t="shared" si="9"/>
        <v>0</v>
      </c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7"/>
      <c r="EX53" s="175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81"/>
    </row>
    <row r="54" spans="1:166" ht="15.75" customHeight="1">
      <c r="A54" s="188" t="s">
        <v>116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"/>
      <c r="AH54" s="18"/>
      <c r="AI54" s="18"/>
      <c r="AJ54" s="18"/>
      <c r="AK54" s="56"/>
      <c r="AL54" s="57"/>
      <c r="AM54" s="57"/>
      <c r="AN54" s="57"/>
      <c r="AO54" s="57"/>
      <c r="AP54" s="58"/>
      <c r="AQ54" s="194" t="s">
        <v>180</v>
      </c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6"/>
      <c r="BC54" s="187">
        <f>BC55</f>
        <v>0</v>
      </c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3"/>
      <c r="BR54" s="34"/>
      <c r="BS54" s="34"/>
      <c r="BT54" s="34"/>
      <c r="BU54" s="187">
        <f>BC54</f>
        <v>0</v>
      </c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3"/>
      <c r="CH54" s="184">
        <f>CH55</f>
        <v>0</v>
      </c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6"/>
      <c r="CX54" s="187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3"/>
      <c r="DK54" s="187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3"/>
      <c r="DX54" s="184">
        <f t="shared" si="8"/>
        <v>0</v>
      </c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6"/>
      <c r="EK54" s="178">
        <f aca="true" t="shared" si="10" ref="EK54:EK61">BC54-CH54</f>
        <v>0</v>
      </c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7"/>
      <c r="EX54" s="187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91"/>
    </row>
    <row r="55" spans="1:166" ht="13.5" customHeight="1" hidden="1">
      <c r="A55" s="188" t="s">
        <v>175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9"/>
      <c r="AG55" s="18"/>
      <c r="AH55" s="18"/>
      <c r="AI55" s="18"/>
      <c r="AJ55" s="18"/>
      <c r="AK55" s="56"/>
      <c r="AL55" s="57"/>
      <c r="AM55" s="57"/>
      <c r="AN55" s="57"/>
      <c r="AO55" s="57"/>
      <c r="AP55" s="58"/>
      <c r="AQ55" s="70" t="s">
        <v>135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  <c r="BC55" s="175">
        <f>BC56+BC57+BC58</f>
        <v>0</v>
      </c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7"/>
      <c r="BR55" s="35"/>
      <c r="BS55" s="35"/>
      <c r="BT55" s="35"/>
      <c r="BU55" s="175">
        <f>BC55</f>
        <v>0</v>
      </c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7"/>
      <c r="CH55" s="178">
        <f>CH56+CH57</f>
        <v>0</v>
      </c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80"/>
      <c r="CX55" s="175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7"/>
      <c r="DK55" s="175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7"/>
      <c r="DX55" s="178">
        <f aca="true" t="shared" si="11" ref="DX55:DX61">CH55</f>
        <v>0</v>
      </c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80"/>
      <c r="EK55" s="178">
        <f t="shared" si="10"/>
        <v>0</v>
      </c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7"/>
      <c r="EX55" s="175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  <c r="FI55" s="176"/>
      <c r="FJ55" s="181"/>
    </row>
    <row r="56" spans="1:166" ht="12.75" customHeight="1">
      <c r="A56" s="192" t="s">
        <v>175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"/>
      <c r="AG56" s="18"/>
      <c r="AH56" s="18"/>
      <c r="AI56" s="18"/>
      <c r="AJ56" s="18"/>
      <c r="AK56" s="56"/>
      <c r="AL56" s="57"/>
      <c r="AM56" s="57"/>
      <c r="AN56" s="57"/>
      <c r="AO56" s="57"/>
      <c r="AP56" s="58"/>
      <c r="AQ56" s="70" t="s">
        <v>160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C56" s="175">
        <v>0</v>
      </c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7"/>
      <c r="BR56" s="35"/>
      <c r="BS56" s="35"/>
      <c r="BT56" s="35"/>
      <c r="BU56" s="175">
        <f>BC56</f>
        <v>0</v>
      </c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7"/>
      <c r="CH56" s="178">
        <v>0</v>
      </c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80"/>
      <c r="CX56" s="175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7"/>
      <c r="DK56" s="175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7"/>
      <c r="DX56" s="178">
        <f t="shared" si="11"/>
        <v>0</v>
      </c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80"/>
      <c r="EK56" s="178">
        <f t="shared" si="10"/>
        <v>0</v>
      </c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7"/>
      <c r="EX56" s="175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81"/>
    </row>
    <row r="57" spans="1:166" ht="12.75" customHeight="1">
      <c r="A57" s="192" t="s">
        <v>175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"/>
      <c r="AG57" s="18"/>
      <c r="AH57" s="18"/>
      <c r="AI57" s="18"/>
      <c r="AJ57" s="18"/>
      <c r="AK57" s="56"/>
      <c r="AL57" s="57"/>
      <c r="AM57" s="57"/>
      <c r="AN57" s="57"/>
      <c r="AO57" s="57"/>
      <c r="AP57" s="58"/>
      <c r="AQ57" s="70" t="s">
        <v>161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C57" s="175">
        <v>0</v>
      </c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7"/>
      <c r="BR57" s="35"/>
      <c r="BS57" s="35"/>
      <c r="BT57" s="35"/>
      <c r="BU57" s="175">
        <f>BC57</f>
        <v>0</v>
      </c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7"/>
      <c r="CH57" s="178">
        <v>0</v>
      </c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80"/>
      <c r="CX57" s="175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7"/>
      <c r="DK57" s="175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7"/>
      <c r="DX57" s="178">
        <f>CH57</f>
        <v>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80"/>
      <c r="EK57" s="178">
        <f>BC57-CH57</f>
        <v>0</v>
      </c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7"/>
      <c r="EX57" s="175"/>
      <c r="EY57" s="176"/>
      <c r="EZ57" s="176"/>
      <c r="FA57" s="176"/>
      <c r="FB57" s="176"/>
      <c r="FC57" s="176"/>
      <c r="FD57" s="176"/>
      <c r="FE57" s="176"/>
      <c r="FF57" s="176"/>
      <c r="FG57" s="176"/>
      <c r="FH57" s="176"/>
      <c r="FI57" s="176"/>
      <c r="FJ57" s="181"/>
    </row>
    <row r="58" spans="1:166" ht="12.75" customHeight="1">
      <c r="A58" s="192" t="s">
        <v>175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"/>
      <c r="AG58" s="18"/>
      <c r="AH58" s="18"/>
      <c r="AI58" s="18"/>
      <c r="AJ58" s="18"/>
      <c r="AK58" s="56"/>
      <c r="AL58" s="57"/>
      <c r="AM58" s="57"/>
      <c r="AN58" s="57"/>
      <c r="AO58" s="57"/>
      <c r="AP58" s="58"/>
      <c r="AQ58" s="70" t="s">
        <v>162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175">
        <v>0</v>
      </c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35"/>
      <c r="BS58" s="35"/>
      <c r="BT58" s="35"/>
      <c r="BU58" s="175">
        <f>BC58</f>
        <v>0</v>
      </c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7"/>
      <c r="CH58" s="178">
        <v>0</v>
      </c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80"/>
      <c r="CX58" s="175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7"/>
      <c r="DK58" s="175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7"/>
      <c r="DX58" s="178">
        <f t="shared" si="11"/>
        <v>0</v>
      </c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80"/>
      <c r="EK58" s="178">
        <f t="shared" si="10"/>
        <v>0</v>
      </c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7"/>
      <c r="EX58" s="175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81"/>
    </row>
    <row r="59" spans="1:166" ht="14.25" customHeight="1">
      <c r="A59" s="188" t="s">
        <v>181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"/>
      <c r="AH59" s="18"/>
      <c r="AI59" s="18"/>
      <c r="AJ59" s="18"/>
      <c r="AK59" s="56"/>
      <c r="AL59" s="57"/>
      <c r="AM59" s="57"/>
      <c r="AN59" s="57"/>
      <c r="AO59" s="57"/>
      <c r="AP59" s="58"/>
      <c r="AQ59" s="194" t="s">
        <v>164</v>
      </c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6"/>
      <c r="BC59" s="187">
        <f>BC60</f>
        <v>496587</v>
      </c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34"/>
      <c r="BS59" s="34"/>
      <c r="BT59" s="34"/>
      <c r="BU59" s="187">
        <f>BR61+BR62+BU64+BU60+BR63</f>
        <v>496587</v>
      </c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3"/>
      <c r="CH59" s="184">
        <f>CH61+CH62+CH64+CH60+CH63</f>
        <v>0</v>
      </c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6"/>
      <c r="CX59" s="187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3"/>
      <c r="DK59" s="187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3"/>
      <c r="DX59" s="178">
        <f t="shared" si="11"/>
        <v>0</v>
      </c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80"/>
      <c r="EK59" s="178">
        <f t="shared" si="10"/>
        <v>496587</v>
      </c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7"/>
      <c r="EX59" s="175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81"/>
    </row>
    <row r="60" spans="1:166" ht="34.5" customHeight="1">
      <c r="A60" s="192" t="s">
        <v>175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8"/>
      <c r="AH60" s="18"/>
      <c r="AI60" s="18"/>
      <c r="AJ60" s="18"/>
      <c r="AK60" s="56"/>
      <c r="AL60" s="57"/>
      <c r="AM60" s="57"/>
      <c r="AN60" s="57"/>
      <c r="AO60" s="57"/>
      <c r="AP60" s="58"/>
      <c r="AQ60" s="70" t="s">
        <v>163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175">
        <v>496587</v>
      </c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7"/>
      <c r="BR60" s="36"/>
      <c r="BS60" s="37"/>
      <c r="BT60" s="37"/>
      <c r="BU60" s="176">
        <f>BC60</f>
        <v>496587</v>
      </c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7"/>
      <c r="CH60" s="178">
        <v>0</v>
      </c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80"/>
      <c r="CX60" s="187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3"/>
      <c r="DK60" s="187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3"/>
      <c r="DX60" s="178">
        <f>CH60</f>
        <v>0</v>
      </c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80"/>
      <c r="EK60" s="178">
        <f>BC60-CH60</f>
        <v>496587</v>
      </c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7"/>
      <c r="EX60" s="175"/>
      <c r="EY60" s="176"/>
      <c r="EZ60" s="176"/>
      <c r="FA60" s="176"/>
      <c r="FB60" s="176"/>
      <c r="FC60" s="176"/>
      <c r="FD60" s="176"/>
      <c r="FE60" s="176"/>
      <c r="FF60" s="176"/>
      <c r="FG60" s="176"/>
      <c r="FH60" s="176"/>
      <c r="FI60" s="176"/>
      <c r="FJ60" s="181"/>
    </row>
    <row r="61" spans="1:166" ht="1.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8"/>
      <c r="AH61" s="18"/>
      <c r="AI61" s="18"/>
      <c r="AJ61" s="18"/>
      <c r="AK61" s="56"/>
      <c r="AL61" s="57"/>
      <c r="AM61" s="57"/>
      <c r="AN61" s="57"/>
      <c r="AO61" s="57"/>
      <c r="AP61" s="58"/>
      <c r="AQ61" s="70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2"/>
      <c r="BC61" s="175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7"/>
      <c r="BR61" s="175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7"/>
      <c r="CH61" s="178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80"/>
      <c r="CX61" s="175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7"/>
      <c r="DK61" s="175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7"/>
      <c r="DX61" s="178">
        <f t="shared" si="11"/>
        <v>0</v>
      </c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80"/>
      <c r="EK61" s="178">
        <f t="shared" si="10"/>
        <v>0</v>
      </c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7"/>
      <c r="EX61" s="175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81"/>
    </row>
    <row r="62" spans="1:166" ht="14.25" customHeight="1" hidden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8"/>
      <c r="AH62" s="18"/>
      <c r="AI62" s="18"/>
      <c r="AJ62" s="18"/>
      <c r="AK62" s="56"/>
      <c r="AL62" s="57"/>
      <c r="AM62" s="57"/>
      <c r="AN62" s="57"/>
      <c r="AO62" s="57"/>
      <c r="AP62" s="58"/>
      <c r="AQ62" s="70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2"/>
      <c r="BC62" s="175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175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7"/>
      <c r="CH62" s="178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80"/>
      <c r="CX62" s="175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7"/>
      <c r="DK62" s="175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178">
        <f>CH62</f>
        <v>0</v>
      </c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80"/>
      <c r="EK62" s="178">
        <f>BC62-CH62</f>
        <v>0</v>
      </c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7"/>
      <c r="EX62" s="175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81"/>
    </row>
    <row r="63" spans="1:166" ht="14.25" customHeight="1" hidden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8"/>
      <c r="AH63" s="18"/>
      <c r="AI63" s="18"/>
      <c r="AJ63" s="18"/>
      <c r="AK63" s="56"/>
      <c r="AL63" s="57"/>
      <c r="AM63" s="57"/>
      <c r="AN63" s="57"/>
      <c r="AO63" s="57"/>
      <c r="AP63" s="58"/>
      <c r="AQ63" s="70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2"/>
      <c r="BC63" s="175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7"/>
      <c r="BR63" s="175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7"/>
      <c r="CH63" s="178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80"/>
      <c r="CX63" s="175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7"/>
      <c r="DK63" s="175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7"/>
      <c r="DX63" s="178">
        <f>CH63</f>
        <v>0</v>
      </c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80"/>
      <c r="EK63" s="178">
        <f>BC63-CH63</f>
        <v>0</v>
      </c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7"/>
      <c r="EX63" s="175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81"/>
    </row>
    <row r="64" spans="1:166" ht="14.25" customHeight="1" hidden="1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18"/>
      <c r="AH64" s="18"/>
      <c r="AI64" s="18"/>
      <c r="AJ64" s="18"/>
      <c r="AK64" s="56"/>
      <c r="AL64" s="57"/>
      <c r="AM64" s="57"/>
      <c r="AN64" s="57"/>
      <c r="AO64" s="57"/>
      <c r="AP64" s="58"/>
      <c r="AQ64" s="70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175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7"/>
      <c r="BR64" s="36"/>
      <c r="BS64" s="37"/>
      <c r="BT64" s="37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7"/>
      <c r="CH64" s="178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80"/>
      <c r="CX64" s="175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7"/>
      <c r="DK64" s="175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7"/>
      <c r="DX64" s="178">
        <f>CH64</f>
        <v>0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80"/>
      <c r="EK64" s="178">
        <f>BC64-CH64</f>
        <v>0</v>
      </c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7"/>
      <c r="EX64" s="175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81"/>
    </row>
    <row r="65" spans="1:166" ht="14.25" customHeight="1">
      <c r="A65" s="274" t="s">
        <v>132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18"/>
      <c r="AH65" s="18"/>
      <c r="AI65" s="18"/>
      <c r="AJ65" s="18"/>
      <c r="AK65" s="56"/>
      <c r="AL65" s="57"/>
      <c r="AM65" s="57"/>
      <c r="AN65" s="57"/>
      <c r="AO65" s="57"/>
      <c r="AP65" s="58"/>
      <c r="AQ65" s="194" t="s">
        <v>190</v>
      </c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6"/>
      <c r="BC65" s="187">
        <f>BC66+BC68</f>
        <v>188600</v>
      </c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3"/>
      <c r="BR65" s="38"/>
      <c r="BS65" s="39"/>
      <c r="BT65" s="39"/>
      <c r="BU65" s="182">
        <f>BC65</f>
        <v>188600</v>
      </c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3"/>
      <c r="CH65" s="184">
        <f>CH66+CH68+CH72</f>
        <v>0</v>
      </c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6"/>
      <c r="CX65" s="187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3"/>
      <c r="DK65" s="187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3"/>
      <c r="DX65" s="184">
        <f>CH65</f>
        <v>0</v>
      </c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6"/>
      <c r="EK65" s="184">
        <f>CU65</f>
        <v>0</v>
      </c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6"/>
      <c r="EX65" s="187"/>
      <c r="EY65" s="182"/>
      <c r="EZ65" s="182"/>
      <c r="FA65" s="182"/>
      <c r="FB65" s="182"/>
      <c r="FC65" s="182"/>
      <c r="FD65" s="182"/>
      <c r="FE65" s="182"/>
      <c r="FF65" s="182"/>
      <c r="FG65" s="182"/>
      <c r="FH65" s="182"/>
      <c r="FI65" s="182"/>
      <c r="FJ65" s="191"/>
    </row>
    <row r="66" spans="1:166" ht="14.25" customHeight="1">
      <c r="A66" s="188" t="s">
        <v>133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26"/>
      <c r="AH66" s="26"/>
      <c r="AI66" s="26"/>
      <c r="AJ66" s="26"/>
      <c r="AK66" s="56"/>
      <c r="AL66" s="57"/>
      <c r="AM66" s="57"/>
      <c r="AN66" s="57"/>
      <c r="AO66" s="57"/>
      <c r="AP66" s="58"/>
      <c r="AQ66" s="194" t="s">
        <v>165</v>
      </c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6"/>
      <c r="BC66" s="187">
        <f>BC67</f>
        <v>151300</v>
      </c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3"/>
      <c r="BR66" s="38"/>
      <c r="BS66" s="39"/>
      <c r="BT66" s="39"/>
      <c r="BU66" s="182">
        <f>BC66</f>
        <v>151300</v>
      </c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3"/>
      <c r="CH66" s="184">
        <f>CH67</f>
        <v>0</v>
      </c>
      <c r="CI66" s="185"/>
      <c r="CJ66" s="185"/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5"/>
      <c r="CV66" s="185"/>
      <c r="CW66" s="186"/>
      <c r="CX66" s="187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3"/>
      <c r="DK66" s="187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3"/>
      <c r="DX66" s="184">
        <f aca="true" t="shared" si="12" ref="DX66:DX76">CH66</f>
        <v>0</v>
      </c>
      <c r="DY66" s="185"/>
      <c r="DZ66" s="185"/>
      <c r="EA66" s="185"/>
      <c r="EB66" s="185"/>
      <c r="EC66" s="185"/>
      <c r="ED66" s="185"/>
      <c r="EE66" s="185"/>
      <c r="EF66" s="185"/>
      <c r="EG66" s="185"/>
      <c r="EH66" s="185"/>
      <c r="EI66" s="185"/>
      <c r="EJ66" s="186"/>
      <c r="EK66" s="184">
        <f>BU66-CH66</f>
        <v>151300</v>
      </c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86"/>
      <c r="EX66" s="175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81"/>
    </row>
    <row r="67" spans="1:166" ht="33.75" customHeight="1">
      <c r="A67" s="192" t="s">
        <v>175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8"/>
      <c r="AH67" s="18"/>
      <c r="AI67" s="18"/>
      <c r="AJ67" s="18"/>
      <c r="AK67" s="56"/>
      <c r="AL67" s="57"/>
      <c r="AM67" s="57"/>
      <c r="AN67" s="57"/>
      <c r="AO67" s="57"/>
      <c r="AP67" s="58"/>
      <c r="AQ67" s="70" t="s">
        <v>165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2"/>
      <c r="BC67" s="175">
        <v>151300</v>
      </c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7"/>
      <c r="BR67" s="36"/>
      <c r="BS67" s="37"/>
      <c r="BT67" s="37"/>
      <c r="BU67" s="176">
        <f>BC67</f>
        <v>151300</v>
      </c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7"/>
      <c r="CH67" s="178">
        <v>0</v>
      </c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80"/>
      <c r="CX67" s="175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7"/>
      <c r="DK67" s="175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7"/>
      <c r="DX67" s="178">
        <f t="shared" si="12"/>
        <v>0</v>
      </c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80"/>
      <c r="EK67" s="178">
        <f>BC67-CH67</f>
        <v>151300</v>
      </c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7"/>
      <c r="EX67" s="175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81"/>
    </row>
    <row r="68" spans="1:166" ht="15.75" customHeight="1">
      <c r="A68" s="188" t="s">
        <v>131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26"/>
      <c r="AH68" s="26"/>
      <c r="AI68" s="26"/>
      <c r="AJ68" s="26"/>
      <c r="AK68" s="86"/>
      <c r="AL68" s="87"/>
      <c r="AM68" s="87"/>
      <c r="AN68" s="87"/>
      <c r="AO68" s="87"/>
      <c r="AP68" s="88"/>
      <c r="AQ68" s="70" t="s">
        <v>166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2"/>
      <c r="BC68" s="175">
        <f>BC69+BC70+BC71+BC72</f>
        <v>37300</v>
      </c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7"/>
      <c r="BR68" s="35"/>
      <c r="BS68" s="35"/>
      <c r="BT68" s="35"/>
      <c r="BU68" s="175">
        <f>BC68</f>
        <v>37300</v>
      </c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7"/>
      <c r="CH68" s="178">
        <f>CH69+CH70+CH71</f>
        <v>0</v>
      </c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80"/>
      <c r="CX68" s="187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3"/>
      <c r="DK68" s="187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3"/>
      <c r="DX68" s="178">
        <f t="shared" si="12"/>
        <v>0</v>
      </c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80"/>
      <c r="EK68" s="178">
        <f aca="true" t="shared" si="13" ref="EK68:EK80">BC68-CH68</f>
        <v>37300</v>
      </c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7"/>
      <c r="EX68" s="187"/>
      <c r="EY68" s="182"/>
      <c r="EZ68" s="182"/>
      <c r="FA68" s="182"/>
      <c r="FB68" s="182"/>
      <c r="FC68" s="182"/>
      <c r="FD68" s="182"/>
      <c r="FE68" s="182"/>
      <c r="FF68" s="182"/>
      <c r="FG68" s="182"/>
      <c r="FH68" s="182"/>
      <c r="FI68" s="182"/>
      <c r="FJ68" s="191"/>
    </row>
    <row r="69" spans="1:166" ht="34.5" customHeight="1">
      <c r="A69" s="192" t="s">
        <v>175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8"/>
      <c r="AH69" s="18"/>
      <c r="AI69" s="18"/>
      <c r="AJ69" s="18"/>
      <c r="AK69" s="56"/>
      <c r="AL69" s="57"/>
      <c r="AM69" s="57"/>
      <c r="AN69" s="57"/>
      <c r="AO69" s="57"/>
      <c r="AP69" s="58"/>
      <c r="AQ69" s="70" t="s">
        <v>167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2"/>
      <c r="BC69" s="175">
        <v>6300</v>
      </c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7"/>
      <c r="BR69" s="35"/>
      <c r="BS69" s="35"/>
      <c r="BT69" s="35"/>
      <c r="BU69" s="175">
        <v>6300</v>
      </c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7"/>
      <c r="CH69" s="178">
        <v>0</v>
      </c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80"/>
      <c r="CX69" s="175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7"/>
      <c r="DK69" s="175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7"/>
      <c r="DX69" s="178">
        <f t="shared" si="12"/>
        <v>0</v>
      </c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80"/>
      <c r="EK69" s="178">
        <f t="shared" si="13"/>
        <v>6300</v>
      </c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7"/>
      <c r="EX69" s="175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81"/>
    </row>
    <row r="70" spans="1:166" ht="33" customHeight="1">
      <c r="A70" s="192" t="s">
        <v>175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8"/>
      <c r="AH70" s="18"/>
      <c r="AI70" s="18"/>
      <c r="AJ70" s="18"/>
      <c r="AK70" s="56"/>
      <c r="AL70" s="57"/>
      <c r="AM70" s="57"/>
      <c r="AN70" s="57"/>
      <c r="AO70" s="57"/>
      <c r="AP70" s="58"/>
      <c r="AQ70" s="70" t="s">
        <v>201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2"/>
      <c r="BC70" s="175">
        <v>19400</v>
      </c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7"/>
      <c r="BR70" s="40"/>
      <c r="BS70" s="35"/>
      <c r="BT70" s="35"/>
      <c r="BU70" s="175">
        <v>19400</v>
      </c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7"/>
      <c r="CH70" s="178">
        <v>0</v>
      </c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80"/>
      <c r="CX70" s="175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7"/>
      <c r="DK70" s="175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7"/>
      <c r="DX70" s="178">
        <f aca="true" t="shared" si="14" ref="DX70:DX75">CH70</f>
        <v>0</v>
      </c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80"/>
      <c r="EK70" s="178">
        <f aca="true" t="shared" si="15" ref="EK70:EK75">BC70-CH70</f>
        <v>19400</v>
      </c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7"/>
      <c r="EX70" s="175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81"/>
    </row>
    <row r="71" spans="1:166" ht="31.5" customHeight="1">
      <c r="A71" s="192" t="s">
        <v>175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8"/>
      <c r="AH71" s="18"/>
      <c r="AI71" s="18"/>
      <c r="AJ71" s="18"/>
      <c r="AK71" s="56"/>
      <c r="AL71" s="57"/>
      <c r="AM71" s="57"/>
      <c r="AN71" s="57"/>
      <c r="AO71" s="57"/>
      <c r="AP71" s="58"/>
      <c r="AQ71" s="70" t="s">
        <v>203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2"/>
      <c r="BC71" s="175">
        <v>1600</v>
      </c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7"/>
      <c r="BR71" s="40"/>
      <c r="BS71" s="35"/>
      <c r="BT71" s="35"/>
      <c r="BU71" s="175">
        <v>1600</v>
      </c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7"/>
      <c r="CH71" s="178">
        <v>0</v>
      </c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80"/>
      <c r="CX71" s="175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7"/>
      <c r="DK71" s="175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7"/>
      <c r="DX71" s="178">
        <f t="shared" si="14"/>
        <v>0</v>
      </c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80"/>
      <c r="EK71" s="178">
        <f t="shared" si="15"/>
        <v>1600</v>
      </c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7"/>
      <c r="EX71" s="175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81"/>
    </row>
    <row r="72" spans="1:166" ht="17.25" customHeight="1">
      <c r="A72" s="192" t="s">
        <v>215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8"/>
      <c r="AH72" s="18"/>
      <c r="AI72" s="18"/>
      <c r="AJ72" s="18"/>
      <c r="AK72" s="56"/>
      <c r="AL72" s="57"/>
      <c r="AM72" s="57"/>
      <c r="AN72" s="57"/>
      <c r="AO72" s="57"/>
      <c r="AP72" s="58"/>
      <c r="AQ72" s="70" t="s">
        <v>216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2"/>
      <c r="BC72" s="175">
        <f>BC73</f>
        <v>10000</v>
      </c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7"/>
      <c r="BR72" s="40"/>
      <c r="BS72" s="35"/>
      <c r="BT72" s="35"/>
      <c r="BU72" s="175">
        <f>BC72</f>
        <v>10000</v>
      </c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7"/>
      <c r="CH72" s="178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80"/>
      <c r="CX72" s="175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7"/>
      <c r="DK72" s="175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7"/>
      <c r="DX72" s="178">
        <f t="shared" si="14"/>
        <v>0</v>
      </c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80"/>
      <c r="EK72" s="178">
        <f t="shared" si="15"/>
        <v>10000</v>
      </c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7"/>
      <c r="EX72" s="175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81"/>
    </row>
    <row r="73" spans="1:166" ht="33.75" customHeight="1">
      <c r="A73" s="192" t="s">
        <v>175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8"/>
      <c r="AH73" s="18"/>
      <c r="AI73" s="18"/>
      <c r="AJ73" s="18"/>
      <c r="AK73" s="56"/>
      <c r="AL73" s="57"/>
      <c r="AM73" s="57"/>
      <c r="AN73" s="57"/>
      <c r="AO73" s="57"/>
      <c r="AP73" s="58"/>
      <c r="AQ73" s="70" t="s">
        <v>216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2"/>
      <c r="BC73" s="175">
        <v>10000</v>
      </c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28"/>
      <c r="BR73" s="40"/>
      <c r="BS73" s="35"/>
      <c r="BT73" s="35"/>
      <c r="BU73" s="175">
        <f>BC73</f>
        <v>10000</v>
      </c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7"/>
      <c r="CH73" s="178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80"/>
      <c r="CX73" s="175"/>
      <c r="CY73" s="176"/>
      <c r="CZ73" s="176"/>
      <c r="DA73" s="176"/>
      <c r="DB73" s="176"/>
      <c r="DC73" s="176"/>
      <c r="DD73" s="176"/>
      <c r="DE73" s="176"/>
      <c r="DF73" s="176"/>
      <c r="DG73" s="28"/>
      <c r="DH73" s="28"/>
      <c r="DI73" s="28"/>
      <c r="DJ73" s="29"/>
      <c r="DK73" s="175"/>
      <c r="DL73" s="176"/>
      <c r="DM73" s="176"/>
      <c r="DN73" s="176"/>
      <c r="DO73" s="176"/>
      <c r="DP73" s="176"/>
      <c r="DQ73" s="176"/>
      <c r="DR73" s="28"/>
      <c r="DS73" s="28"/>
      <c r="DT73" s="28"/>
      <c r="DU73" s="28"/>
      <c r="DV73" s="28"/>
      <c r="DW73" s="29"/>
      <c r="DX73" s="178">
        <f t="shared" si="14"/>
        <v>0</v>
      </c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80"/>
      <c r="EK73" s="178">
        <f t="shared" si="15"/>
        <v>10000</v>
      </c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7"/>
      <c r="EX73" s="175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81"/>
    </row>
    <row r="74" spans="1:166" ht="15.75" customHeight="1">
      <c r="A74" s="188" t="s">
        <v>199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"/>
      <c r="AH74" s="18"/>
      <c r="AI74" s="18"/>
      <c r="AJ74" s="18"/>
      <c r="AK74" s="56"/>
      <c r="AL74" s="57"/>
      <c r="AM74" s="57"/>
      <c r="AN74" s="57"/>
      <c r="AO74" s="57"/>
      <c r="AP74" s="58"/>
      <c r="AQ74" s="70" t="s">
        <v>200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2"/>
      <c r="BC74" s="175">
        <f>BC75</f>
        <v>20000</v>
      </c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28"/>
      <c r="BR74" s="40"/>
      <c r="BS74" s="35"/>
      <c r="BT74" s="35"/>
      <c r="BU74" s="175">
        <f>BU75</f>
        <v>20000</v>
      </c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7"/>
      <c r="CH74" s="178">
        <v>0</v>
      </c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80"/>
      <c r="CX74" s="175"/>
      <c r="CY74" s="176"/>
      <c r="CZ74" s="176"/>
      <c r="DA74" s="176"/>
      <c r="DB74" s="176"/>
      <c r="DC74" s="176"/>
      <c r="DD74" s="176"/>
      <c r="DE74" s="176"/>
      <c r="DF74" s="176"/>
      <c r="DG74" s="28"/>
      <c r="DH74" s="28"/>
      <c r="DI74" s="28"/>
      <c r="DJ74" s="29"/>
      <c r="DK74" s="175"/>
      <c r="DL74" s="176"/>
      <c r="DM74" s="176"/>
      <c r="DN74" s="176"/>
      <c r="DO74" s="176"/>
      <c r="DP74" s="176"/>
      <c r="DQ74" s="176"/>
      <c r="DR74" s="28"/>
      <c r="DS74" s="28"/>
      <c r="DT74" s="28"/>
      <c r="DU74" s="28"/>
      <c r="DV74" s="28"/>
      <c r="DW74" s="29"/>
      <c r="DX74" s="178">
        <f t="shared" si="14"/>
        <v>0</v>
      </c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80"/>
      <c r="EK74" s="178">
        <f t="shared" si="15"/>
        <v>20000</v>
      </c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80"/>
      <c r="EX74" s="175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81"/>
    </row>
    <row r="75" spans="1:166" ht="33" customHeight="1">
      <c r="A75" s="192" t="s">
        <v>175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8"/>
      <c r="AH75" s="18"/>
      <c r="AI75" s="18"/>
      <c r="AJ75" s="18"/>
      <c r="AK75" s="56"/>
      <c r="AL75" s="57"/>
      <c r="AM75" s="57"/>
      <c r="AN75" s="57"/>
      <c r="AO75" s="57"/>
      <c r="AP75" s="58"/>
      <c r="AQ75" s="70" t="s">
        <v>202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  <c r="BC75" s="175">
        <v>20000</v>
      </c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28"/>
      <c r="BR75" s="40"/>
      <c r="BS75" s="35"/>
      <c r="BT75" s="35"/>
      <c r="BU75" s="175">
        <f>BC75</f>
        <v>20000</v>
      </c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7"/>
      <c r="CH75" s="178">
        <v>0</v>
      </c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80"/>
      <c r="CX75" s="175"/>
      <c r="CY75" s="176"/>
      <c r="CZ75" s="176"/>
      <c r="DA75" s="176"/>
      <c r="DB75" s="176"/>
      <c r="DC75" s="176"/>
      <c r="DD75" s="176"/>
      <c r="DE75" s="176"/>
      <c r="DF75" s="176"/>
      <c r="DG75" s="28"/>
      <c r="DH75" s="28"/>
      <c r="DI75" s="28"/>
      <c r="DJ75" s="29"/>
      <c r="DK75" s="175"/>
      <c r="DL75" s="176"/>
      <c r="DM75" s="176"/>
      <c r="DN75" s="176"/>
      <c r="DO75" s="176"/>
      <c r="DP75" s="176"/>
      <c r="DQ75" s="176"/>
      <c r="DR75" s="28"/>
      <c r="DS75" s="28"/>
      <c r="DT75" s="28"/>
      <c r="DU75" s="28"/>
      <c r="DV75" s="28"/>
      <c r="DW75" s="29"/>
      <c r="DX75" s="178">
        <f t="shared" si="14"/>
        <v>0</v>
      </c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80"/>
      <c r="EK75" s="178">
        <f t="shared" si="15"/>
        <v>20000</v>
      </c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80"/>
      <c r="EX75" s="175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81"/>
    </row>
    <row r="76" spans="1:166" ht="15" customHeight="1">
      <c r="A76" s="188" t="s">
        <v>109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26"/>
      <c r="AH76" s="26"/>
      <c r="AI76" s="26"/>
      <c r="AJ76" s="26"/>
      <c r="AK76" s="86"/>
      <c r="AL76" s="87"/>
      <c r="AM76" s="87"/>
      <c r="AN76" s="87"/>
      <c r="AO76" s="87"/>
      <c r="AP76" s="88"/>
      <c r="AQ76" s="194" t="s">
        <v>168</v>
      </c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6"/>
      <c r="BC76" s="187">
        <f>BC78+BC77</f>
        <v>640000</v>
      </c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41"/>
      <c r="BS76" s="34"/>
      <c r="BT76" s="34"/>
      <c r="BU76" s="187">
        <f>BC76</f>
        <v>640000</v>
      </c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3"/>
      <c r="CH76" s="184">
        <f>CH78+CH77</f>
        <v>50000</v>
      </c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6"/>
      <c r="CX76" s="187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3"/>
      <c r="DK76" s="187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3"/>
      <c r="DX76" s="184">
        <f t="shared" si="12"/>
        <v>50000</v>
      </c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6"/>
      <c r="EK76" s="184">
        <f t="shared" si="13"/>
        <v>590000</v>
      </c>
      <c r="EL76" s="182"/>
      <c r="EM76" s="182"/>
      <c r="EN76" s="182"/>
      <c r="EO76" s="182"/>
      <c r="EP76" s="182"/>
      <c r="EQ76" s="182"/>
      <c r="ER76" s="182"/>
      <c r="ES76" s="182"/>
      <c r="ET76" s="182"/>
      <c r="EU76" s="182"/>
      <c r="EV76" s="182"/>
      <c r="EW76" s="183"/>
      <c r="EX76" s="187"/>
      <c r="EY76" s="182"/>
      <c r="EZ76" s="182"/>
      <c r="FA76" s="182"/>
      <c r="FB76" s="182"/>
      <c r="FC76" s="182"/>
      <c r="FD76" s="182"/>
      <c r="FE76" s="182"/>
      <c r="FF76" s="182"/>
      <c r="FG76" s="182"/>
      <c r="FH76" s="182"/>
      <c r="FI76" s="182"/>
      <c r="FJ76" s="191"/>
    </row>
    <row r="77" spans="1:166" ht="12.75" customHeight="1">
      <c r="A77" s="226" t="s">
        <v>182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6"/>
      <c r="AH77" s="26"/>
      <c r="AI77" s="26"/>
      <c r="AJ77" s="26"/>
      <c r="AK77" s="86"/>
      <c r="AL77" s="87"/>
      <c r="AM77" s="87"/>
      <c r="AN77" s="87"/>
      <c r="AO77" s="87"/>
      <c r="AP77" s="88"/>
      <c r="AQ77" s="70" t="s">
        <v>169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2"/>
      <c r="BC77" s="175">
        <v>0</v>
      </c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40"/>
      <c r="BS77" s="35"/>
      <c r="BT77" s="35"/>
      <c r="BU77" s="175">
        <v>0</v>
      </c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7"/>
      <c r="CH77" s="178">
        <v>0</v>
      </c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80"/>
      <c r="CX77" s="187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3"/>
      <c r="DK77" s="187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3"/>
      <c r="DX77" s="178">
        <f>CH77</f>
        <v>0</v>
      </c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80"/>
      <c r="EK77" s="178">
        <f>BC77-CH77</f>
        <v>0</v>
      </c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7"/>
      <c r="EX77" s="187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  <c r="FI77" s="182"/>
      <c r="FJ77" s="191"/>
    </row>
    <row r="78" spans="1:166" ht="42" customHeight="1">
      <c r="A78" s="226" t="s">
        <v>183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18"/>
      <c r="AH78" s="18"/>
      <c r="AI78" s="18"/>
      <c r="AJ78" s="18"/>
      <c r="AK78" s="56"/>
      <c r="AL78" s="57"/>
      <c r="AM78" s="57"/>
      <c r="AN78" s="57"/>
      <c r="AO78" s="57"/>
      <c r="AP78" s="58"/>
      <c r="AQ78" s="70" t="s">
        <v>170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2"/>
      <c r="BC78" s="175">
        <v>640000</v>
      </c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40"/>
      <c r="BS78" s="35"/>
      <c r="BT78" s="35"/>
      <c r="BU78" s="175">
        <f>BC78</f>
        <v>640000</v>
      </c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7"/>
      <c r="CH78" s="178">
        <v>50000</v>
      </c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80"/>
      <c r="CX78" s="175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7"/>
      <c r="DK78" s="175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7"/>
      <c r="DX78" s="178">
        <f>CH78</f>
        <v>50000</v>
      </c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80"/>
      <c r="EK78" s="178">
        <f t="shared" si="13"/>
        <v>590000</v>
      </c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7"/>
      <c r="EX78" s="175"/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  <c r="FJ78" s="181"/>
    </row>
    <row r="79" spans="1:166" ht="13.5" customHeight="1">
      <c r="A79" s="188" t="s">
        <v>126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27"/>
      <c r="AH79" s="27"/>
      <c r="AI79" s="27"/>
      <c r="AJ79" s="27"/>
      <c r="AK79" s="199"/>
      <c r="AL79" s="199"/>
      <c r="AM79" s="199"/>
      <c r="AN79" s="199"/>
      <c r="AO79" s="199"/>
      <c r="AP79" s="199"/>
      <c r="AQ79" s="197" t="s">
        <v>171</v>
      </c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87">
        <f>BC80</f>
        <v>500</v>
      </c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3"/>
      <c r="BR79" s="33"/>
      <c r="BS79" s="33"/>
      <c r="BT79" s="33"/>
      <c r="BU79" s="187">
        <f>BU80</f>
        <v>500</v>
      </c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3"/>
      <c r="CH79" s="184">
        <f>CH80</f>
        <v>0</v>
      </c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6"/>
      <c r="CX79" s="218"/>
      <c r="CY79" s="219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220"/>
      <c r="DK79" s="218"/>
      <c r="DL79" s="219"/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20"/>
      <c r="DX79" s="215">
        <f>CH79</f>
        <v>0</v>
      </c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7"/>
      <c r="EK79" s="215">
        <f t="shared" si="13"/>
        <v>500</v>
      </c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7"/>
      <c r="EX79" s="221"/>
      <c r="EY79" s="222"/>
      <c r="EZ79" s="222"/>
      <c r="FA79" s="222"/>
      <c r="FB79" s="222"/>
      <c r="FC79" s="222"/>
      <c r="FD79" s="222"/>
      <c r="FE79" s="222"/>
      <c r="FF79" s="222"/>
      <c r="FG79" s="222"/>
      <c r="FH79" s="222"/>
      <c r="FI79" s="222"/>
      <c r="FJ79" s="223"/>
    </row>
    <row r="80" spans="1:166" ht="13.5" customHeight="1">
      <c r="A80" s="198" t="s">
        <v>184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7"/>
      <c r="AH80" s="7"/>
      <c r="AI80" s="7"/>
      <c r="AJ80" s="7"/>
      <c r="AK80" s="81"/>
      <c r="AL80" s="81"/>
      <c r="AM80" s="81"/>
      <c r="AN80" s="81"/>
      <c r="AO80" s="81"/>
      <c r="AP80" s="81"/>
      <c r="AQ80" s="76" t="s">
        <v>172</v>
      </c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175">
        <v>500</v>
      </c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7"/>
      <c r="BR80" s="30"/>
      <c r="BS80" s="30"/>
      <c r="BT80" s="30"/>
      <c r="BU80" s="175">
        <f>BC80</f>
        <v>500</v>
      </c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7"/>
      <c r="CH80" s="178">
        <v>0</v>
      </c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80"/>
      <c r="CX80" s="175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7"/>
      <c r="DK80" s="175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7"/>
      <c r="DX80" s="178">
        <f>CH80</f>
        <v>0</v>
      </c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80"/>
      <c r="EK80" s="184">
        <f t="shared" si="13"/>
        <v>500</v>
      </c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86"/>
      <c r="EX80" s="175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81"/>
    </row>
    <row r="81" spans="1:166" ht="15" customHeight="1" thickBot="1">
      <c r="A81" s="224" t="s">
        <v>63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5"/>
      <c r="AK81" s="227" t="s">
        <v>34</v>
      </c>
      <c r="AL81" s="228"/>
      <c r="AM81" s="228"/>
      <c r="AN81" s="228"/>
      <c r="AO81" s="228"/>
      <c r="AP81" s="229"/>
      <c r="AQ81" s="268" t="s">
        <v>41</v>
      </c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70"/>
      <c r="BC81" s="208">
        <v>-1130000</v>
      </c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4"/>
      <c r="BU81" s="209" t="s">
        <v>41</v>
      </c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1"/>
      <c r="CH81" s="208">
        <v>127120.81</v>
      </c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4"/>
      <c r="CX81" s="205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7"/>
      <c r="DK81" s="205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7"/>
      <c r="DX81" s="208">
        <f>CH81</f>
        <v>127120.81</v>
      </c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7"/>
      <c r="EK81" s="205" t="s">
        <v>41</v>
      </c>
      <c r="EL81" s="206"/>
      <c r="EM81" s="206"/>
      <c r="EN81" s="206"/>
      <c r="EO81" s="206"/>
      <c r="EP81" s="206"/>
      <c r="EQ81" s="206"/>
      <c r="ER81" s="206"/>
      <c r="ES81" s="206"/>
      <c r="ET81" s="206"/>
      <c r="EU81" s="206"/>
      <c r="EV81" s="206"/>
      <c r="EW81" s="207"/>
      <c r="EX81" s="209" t="s">
        <v>41</v>
      </c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2"/>
    </row>
    <row r="82" spans="1:166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12"/>
      <c r="AL82" s="12"/>
      <c r="AM82" s="12"/>
      <c r="AN82" s="12"/>
      <c r="AO82" s="12"/>
      <c r="AP82" s="12"/>
      <c r="AQ82" s="190" t="s">
        <v>217</v>
      </c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0"/>
      <c r="FI82" s="190"/>
      <c r="FJ82" s="190"/>
    </row>
    <row r="83" spans="43:166" ht="16.5" customHeight="1"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267">
        <v>6230905.62</v>
      </c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</row>
    <row r="84" spans="54:132" ht="10.5" customHeight="1">
      <c r="BB84" s="202" t="s">
        <v>192</v>
      </c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</row>
    <row r="91" ht="11.25">
      <c r="BN91" s="1" t="s">
        <v>211</v>
      </c>
    </row>
  </sheetData>
  <sheetProtection/>
  <mergeCells count="865">
    <mergeCell ref="AQ73:BB73"/>
    <mergeCell ref="A73:AF73"/>
    <mergeCell ref="AK73:AP73"/>
    <mergeCell ref="BC73:BP73"/>
    <mergeCell ref="BU73:CG73"/>
    <mergeCell ref="CH73:CW73"/>
    <mergeCell ref="CX48:DF48"/>
    <mergeCell ref="DK48:DQ48"/>
    <mergeCell ref="CH46:CW46"/>
    <mergeCell ref="BC46:BP46"/>
    <mergeCell ref="BC44:BP44"/>
    <mergeCell ref="BC43:BQ43"/>
    <mergeCell ref="DK46:DQ46"/>
    <mergeCell ref="DK40:DW40"/>
    <mergeCell ref="CH48:CW48"/>
    <mergeCell ref="CX46:DF46"/>
    <mergeCell ref="EX47:FJ47"/>
    <mergeCell ref="BC47:BQ47"/>
    <mergeCell ref="EX48:FJ48"/>
    <mergeCell ref="DX46:EJ46"/>
    <mergeCell ref="CX47:DJ47"/>
    <mergeCell ref="EK47:EW47"/>
    <mergeCell ref="AK29:AP29"/>
    <mergeCell ref="AQ29:BB29"/>
    <mergeCell ref="AQ43:BB43"/>
    <mergeCell ref="AQ47:BB47"/>
    <mergeCell ref="DX34:EJ34"/>
    <mergeCell ref="CH32:CW32"/>
    <mergeCell ref="CX33:DJ33"/>
    <mergeCell ref="AQ42:BB42"/>
    <mergeCell ref="BU36:CG36"/>
    <mergeCell ref="CH36:CW36"/>
    <mergeCell ref="EX32:FJ32"/>
    <mergeCell ref="EX33:FJ33"/>
    <mergeCell ref="EK34:EW34"/>
    <mergeCell ref="EX36:FJ36"/>
    <mergeCell ref="BC42:BP42"/>
    <mergeCell ref="BU42:CG42"/>
    <mergeCell ref="CH42:CW42"/>
    <mergeCell ref="CX42:DF42"/>
    <mergeCell ref="DK42:DQ42"/>
    <mergeCell ref="DX42:EJ42"/>
    <mergeCell ref="DX36:EJ36"/>
    <mergeCell ref="EK36:EW36"/>
    <mergeCell ref="EK48:EW48"/>
    <mergeCell ref="DX48:EJ48"/>
    <mergeCell ref="CX34:DJ34"/>
    <mergeCell ref="AQ36:BB36"/>
    <mergeCell ref="CX36:DE36"/>
    <mergeCell ref="CH40:CW40"/>
    <mergeCell ref="CH47:CW47"/>
    <mergeCell ref="DK47:DW47"/>
    <mergeCell ref="DK49:DW49"/>
    <mergeCell ref="EK71:EW71"/>
    <mergeCell ref="DK70:DW70"/>
    <mergeCell ref="EK58:EW58"/>
    <mergeCell ref="DK53:DW53"/>
    <mergeCell ref="EK55:EW55"/>
    <mergeCell ref="EK53:EW53"/>
    <mergeCell ref="DK57:DW57"/>
    <mergeCell ref="DK60:DW60"/>
    <mergeCell ref="CX73:DF73"/>
    <mergeCell ref="CH72:CW72"/>
    <mergeCell ref="CX72:DJ72"/>
    <mergeCell ref="CX55:DJ55"/>
    <mergeCell ref="EK76:EW76"/>
    <mergeCell ref="CX68:DJ68"/>
    <mergeCell ref="DX70:EJ70"/>
    <mergeCell ref="DX71:EJ71"/>
    <mergeCell ref="CX76:DJ76"/>
    <mergeCell ref="DK76:DW76"/>
    <mergeCell ref="DK68:DW68"/>
    <mergeCell ref="DK50:DW50"/>
    <mergeCell ref="DK56:DW56"/>
    <mergeCell ref="DK71:DW71"/>
    <mergeCell ref="DK72:DW72"/>
    <mergeCell ref="CX71:DJ71"/>
    <mergeCell ref="DK61:DW61"/>
    <mergeCell ref="CX69:DJ69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AK44:AP44"/>
    <mergeCell ref="AQ51:BB51"/>
    <mergeCell ref="AK47:AP47"/>
    <mergeCell ref="AK36:AP36"/>
    <mergeCell ref="AK48:AP48"/>
    <mergeCell ref="AQ48:BB48"/>
    <mergeCell ref="AK46:AP46"/>
    <mergeCell ref="AQ50:BB50"/>
    <mergeCell ref="AQ46:BB46"/>
    <mergeCell ref="BC48:BP48"/>
    <mergeCell ref="AQ44:BB44"/>
    <mergeCell ref="AK61:AP61"/>
    <mergeCell ref="A64:AF64"/>
    <mergeCell ref="A61:AF61"/>
    <mergeCell ref="AK58:AP58"/>
    <mergeCell ref="A58:AE58"/>
    <mergeCell ref="BC55:BQ55"/>
    <mergeCell ref="AK62:AP62"/>
    <mergeCell ref="AQ64:BB64"/>
    <mergeCell ref="BC62:BQ62"/>
    <mergeCell ref="AK64:AP64"/>
    <mergeCell ref="A65:AF65"/>
    <mergeCell ref="AK65:AP65"/>
    <mergeCell ref="A63:AF63"/>
    <mergeCell ref="AK63:AP63"/>
    <mergeCell ref="A57:AE57"/>
    <mergeCell ref="DX60:EJ60"/>
    <mergeCell ref="CX57:DJ57"/>
    <mergeCell ref="CX61:DJ61"/>
    <mergeCell ref="DK65:DW65"/>
    <mergeCell ref="CX60:DJ60"/>
    <mergeCell ref="BU57:CG57"/>
    <mergeCell ref="BC63:BQ63"/>
    <mergeCell ref="BC59:BQ59"/>
    <mergeCell ref="CH60:CW60"/>
    <mergeCell ref="AQ67:BB67"/>
    <mergeCell ref="EX64:FJ64"/>
    <mergeCell ref="EX54:FJ54"/>
    <mergeCell ref="EK56:EW56"/>
    <mergeCell ref="EK63:EW63"/>
    <mergeCell ref="EK57:EW57"/>
    <mergeCell ref="EX58:FJ58"/>
    <mergeCell ref="EK59:EW59"/>
    <mergeCell ref="EX62:FJ62"/>
    <mergeCell ref="EX61:FJ61"/>
    <mergeCell ref="EX66:FJ66"/>
    <mergeCell ref="EX65:FJ65"/>
    <mergeCell ref="EX68:FJ68"/>
    <mergeCell ref="EX67:FJ67"/>
    <mergeCell ref="BR62:CG62"/>
    <mergeCell ref="EK62:EW62"/>
    <mergeCell ref="DK64:DW64"/>
    <mergeCell ref="DX66:EJ66"/>
    <mergeCell ref="DX65:EJ65"/>
    <mergeCell ref="BU68:CG68"/>
    <mergeCell ref="BC66:BQ66"/>
    <mergeCell ref="EK67:EW67"/>
    <mergeCell ref="BU65:CG65"/>
    <mergeCell ref="CX62:DJ62"/>
    <mergeCell ref="EK68:EW68"/>
    <mergeCell ref="DK67:DW67"/>
    <mergeCell ref="CX66:DJ66"/>
    <mergeCell ref="DX62:EJ62"/>
    <mergeCell ref="DK62:DW62"/>
    <mergeCell ref="BC64:BQ64"/>
    <mergeCell ref="EX50:FJ50"/>
    <mergeCell ref="AQ49:BB49"/>
    <mergeCell ref="CX54:DJ54"/>
    <mergeCell ref="DK54:DW54"/>
    <mergeCell ref="CX51:DJ51"/>
    <mergeCell ref="BC53:BQ53"/>
    <mergeCell ref="AQ54:BB54"/>
    <mergeCell ref="DX51:EJ51"/>
    <mergeCell ref="CX49:DJ49"/>
    <mergeCell ref="AQ52:BB52"/>
    <mergeCell ref="A67:AF67"/>
    <mergeCell ref="AK67:AP67"/>
    <mergeCell ref="A66:AF66"/>
    <mergeCell ref="AK66:AP66"/>
    <mergeCell ref="AQ66:BB66"/>
    <mergeCell ref="CH51:CW51"/>
    <mergeCell ref="BC67:BQ67"/>
    <mergeCell ref="A62:AF62"/>
    <mergeCell ref="BC57:BQ57"/>
    <mergeCell ref="AQ55:BB55"/>
    <mergeCell ref="A52:AF52"/>
    <mergeCell ref="AQ56:BB56"/>
    <mergeCell ref="A54:AF54"/>
    <mergeCell ref="A53:AF53"/>
    <mergeCell ref="A56:AE56"/>
    <mergeCell ref="AK53:AP53"/>
    <mergeCell ref="AK54:AP54"/>
    <mergeCell ref="A55:AE55"/>
    <mergeCell ref="AK55:AP55"/>
    <mergeCell ref="AK56:AP56"/>
    <mergeCell ref="BC50:BQ50"/>
    <mergeCell ref="CH56:CW56"/>
    <mergeCell ref="BU53:CG53"/>
    <mergeCell ref="BC51:BQ51"/>
    <mergeCell ref="BC52:BQ52"/>
    <mergeCell ref="BU55:CG55"/>
    <mergeCell ref="BC54:BQ54"/>
    <mergeCell ref="BU51:CG51"/>
    <mergeCell ref="BU52:CG52"/>
    <mergeCell ref="A23:AF23"/>
    <mergeCell ref="A40:AJ40"/>
    <mergeCell ref="BC31:BQ31"/>
    <mergeCell ref="BC32:BQ32"/>
    <mergeCell ref="BC30:BQ30"/>
    <mergeCell ref="AQ30:BB30"/>
    <mergeCell ref="AQ24:BB24"/>
    <mergeCell ref="AK23:AP23"/>
    <mergeCell ref="AK24:AP24"/>
    <mergeCell ref="AQ33:BB33"/>
    <mergeCell ref="BC25:BT25"/>
    <mergeCell ref="BC38:BQ38"/>
    <mergeCell ref="BU32:CG32"/>
    <mergeCell ref="AQ34:BB34"/>
    <mergeCell ref="BC37:BQ37"/>
    <mergeCell ref="AQ38:BB38"/>
    <mergeCell ref="BU31:CG31"/>
    <mergeCell ref="BU33:CG33"/>
    <mergeCell ref="AQ31:BB31"/>
    <mergeCell ref="BU38:CG38"/>
    <mergeCell ref="BU40:CG40"/>
    <mergeCell ref="AQ26:BB26"/>
    <mergeCell ref="AK32:AP32"/>
    <mergeCell ref="BU54:CG54"/>
    <mergeCell ref="CH55:CW55"/>
    <mergeCell ref="CH52:CW52"/>
    <mergeCell ref="CH27:CW27"/>
    <mergeCell ref="AK50:AP50"/>
    <mergeCell ref="BU37:CG37"/>
    <mergeCell ref="CH50:CW50"/>
    <mergeCell ref="BU43:CG43"/>
    <mergeCell ref="CH49:CW49"/>
    <mergeCell ref="BU56:CG56"/>
    <mergeCell ref="BU48:CG48"/>
    <mergeCell ref="BU44:CG44"/>
    <mergeCell ref="DX67:EJ67"/>
    <mergeCell ref="DX76:EJ76"/>
    <mergeCell ref="DX68:EJ68"/>
    <mergeCell ref="EX70:FJ70"/>
    <mergeCell ref="DX73:EJ73"/>
    <mergeCell ref="EK73:EW73"/>
    <mergeCell ref="EX73:FJ73"/>
    <mergeCell ref="EK69:EW69"/>
    <mergeCell ref="DX72:EJ72"/>
    <mergeCell ref="EK72:EW72"/>
    <mergeCell ref="DX80:EJ80"/>
    <mergeCell ref="DK80:DW80"/>
    <mergeCell ref="CX79:DJ79"/>
    <mergeCell ref="AQ81:BB81"/>
    <mergeCell ref="BC81:BT81"/>
    <mergeCell ref="EX69:FJ69"/>
    <mergeCell ref="EK77:EW77"/>
    <mergeCell ref="EX76:FJ76"/>
    <mergeCell ref="CX77:DJ77"/>
    <mergeCell ref="DK77:DW77"/>
    <mergeCell ref="BC56:BQ56"/>
    <mergeCell ref="AQ59:BB59"/>
    <mergeCell ref="AQ63:BB63"/>
    <mergeCell ref="BC58:BQ58"/>
    <mergeCell ref="BC65:BQ65"/>
    <mergeCell ref="BB83:EB83"/>
    <mergeCell ref="AQ78:BB78"/>
    <mergeCell ref="CH78:CW78"/>
    <mergeCell ref="DX78:EJ78"/>
    <mergeCell ref="DK78:DW78"/>
    <mergeCell ref="CX70:DJ70"/>
    <mergeCell ref="BR61:CG61"/>
    <mergeCell ref="BU67:CG67"/>
    <mergeCell ref="CH67:CW67"/>
    <mergeCell ref="CX67:DJ67"/>
    <mergeCell ref="CX64:DJ64"/>
    <mergeCell ref="CX63:DJ63"/>
    <mergeCell ref="CX65:DJ65"/>
    <mergeCell ref="CH62:CW62"/>
    <mergeCell ref="CH70:CW70"/>
    <mergeCell ref="BU60:CG60"/>
    <mergeCell ref="BC61:BQ61"/>
    <mergeCell ref="CH66:CW66"/>
    <mergeCell ref="BC60:BQ60"/>
    <mergeCell ref="BU70:CG70"/>
    <mergeCell ref="BU46:CG46"/>
    <mergeCell ref="CH64:CW64"/>
    <mergeCell ref="BU64:CG64"/>
    <mergeCell ref="BC49:BQ49"/>
    <mergeCell ref="BC68:BQ68"/>
    <mergeCell ref="DX43:EJ43"/>
    <mergeCell ref="EK46:EW46"/>
    <mergeCell ref="EX37:FJ37"/>
    <mergeCell ref="DX38:EJ38"/>
    <mergeCell ref="DX40:EJ40"/>
    <mergeCell ref="EK44:EW44"/>
    <mergeCell ref="EX44:FJ44"/>
    <mergeCell ref="EK40:EW40"/>
    <mergeCell ref="DX44:EJ44"/>
    <mergeCell ref="CX44:DE44"/>
    <mergeCell ref="EX34:FJ34"/>
    <mergeCell ref="EK41:EW41"/>
    <mergeCell ref="EX41:FJ41"/>
    <mergeCell ref="CH37:CW37"/>
    <mergeCell ref="CH38:CW38"/>
    <mergeCell ref="CH34:CW34"/>
    <mergeCell ref="DK36:DP36"/>
    <mergeCell ref="EX38:FJ38"/>
    <mergeCell ref="DX37:EJ37"/>
    <mergeCell ref="EX46:FJ46"/>
    <mergeCell ref="DK44:DQ44"/>
    <mergeCell ref="DK33:DW33"/>
    <mergeCell ref="EK42:EW42"/>
    <mergeCell ref="EX42:FJ42"/>
    <mergeCell ref="CH33:CW33"/>
    <mergeCell ref="EK37:EW37"/>
    <mergeCell ref="EX35:FJ35"/>
    <mergeCell ref="CX40:DJ40"/>
    <mergeCell ref="DK43:DW43"/>
    <mergeCell ref="EK32:EW32"/>
    <mergeCell ref="DK37:DW37"/>
    <mergeCell ref="CX37:DJ37"/>
    <mergeCell ref="DX35:EJ35"/>
    <mergeCell ref="DK35:DW35"/>
    <mergeCell ref="CX29:DF29"/>
    <mergeCell ref="EK30:EW30"/>
    <mergeCell ref="CX31:DJ31"/>
    <mergeCell ref="EK35:EW35"/>
    <mergeCell ref="CX30:DJ30"/>
    <mergeCell ref="EX31:FJ31"/>
    <mergeCell ref="EK29:EW29"/>
    <mergeCell ref="EX29:FJ29"/>
    <mergeCell ref="DK31:DW31"/>
    <mergeCell ref="DX31:EJ31"/>
    <mergeCell ref="CX20:DJ20"/>
    <mergeCell ref="EK22:EW22"/>
    <mergeCell ref="CX22:DJ22"/>
    <mergeCell ref="EX30:FJ30"/>
    <mergeCell ref="EX23:FJ23"/>
    <mergeCell ref="DK25:DW25"/>
    <mergeCell ref="DK29:DQ29"/>
    <mergeCell ref="CH23:CW23"/>
    <mergeCell ref="DX22:EJ22"/>
    <mergeCell ref="BU21:CG21"/>
    <mergeCell ref="CH21:CW21"/>
    <mergeCell ref="DK23:DW23"/>
    <mergeCell ref="BU22:CG22"/>
    <mergeCell ref="CH22:CW22"/>
    <mergeCell ref="BU26:CG26"/>
    <mergeCell ref="DK22:DW22"/>
    <mergeCell ref="CX23:DJ23"/>
    <mergeCell ref="BU23:CG23"/>
    <mergeCell ref="DX18:EJ18"/>
    <mergeCell ref="DX19:EJ19"/>
    <mergeCell ref="BU20:CG20"/>
    <mergeCell ref="CH20:CW20"/>
    <mergeCell ref="CX21:DJ21"/>
    <mergeCell ref="DK21:DW21"/>
    <mergeCell ref="CH19:CW19"/>
    <mergeCell ref="BU18:CG18"/>
    <mergeCell ref="DK18:DW18"/>
    <mergeCell ref="BU19:CG19"/>
    <mergeCell ref="A21:AF21"/>
    <mergeCell ref="AK20:AP20"/>
    <mergeCell ref="AK19:AP19"/>
    <mergeCell ref="BC20:BT20"/>
    <mergeCell ref="AQ21:BB21"/>
    <mergeCell ref="A14:AF14"/>
    <mergeCell ref="A20:AJ20"/>
    <mergeCell ref="A15:AF15"/>
    <mergeCell ref="A16:AF16"/>
    <mergeCell ref="AK17:AP17"/>
    <mergeCell ref="AK15:AP15"/>
    <mergeCell ref="A19:AE19"/>
    <mergeCell ref="AK14:AP14"/>
    <mergeCell ref="A18:AE18"/>
    <mergeCell ref="EK19:EW19"/>
    <mergeCell ref="EK17:EW17"/>
    <mergeCell ref="BC19:BQ19"/>
    <mergeCell ref="AQ18:BB18"/>
    <mergeCell ref="CX19:DJ19"/>
    <mergeCell ref="DK19:DW19"/>
    <mergeCell ref="BC18:BQ18"/>
    <mergeCell ref="CH18:CW18"/>
    <mergeCell ref="CX18:DJ18"/>
    <mergeCell ref="AQ19:BB19"/>
    <mergeCell ref="CH17:CW17"/>
    <mergeCell ref="AQ12:BB12"/>
    <mergeCell ref="DK15:DW15"/>
    <mergeCell ref="CH15:CW15"/>
    <mergeCell ref="CX17:DJ17"/>
    <mergeCell ref="CX16:DJ16"/>
    <mergeCell ref="CX15:DJ15"/>
    <mergeCell ref="DK16:DW16"/>
    <mergeCell ref="AQ14:BB14"/>
    <mergeCell ref="BC15:BQ15"/>
    <mergeCell ref="EK18:EW18"/>
    <mergeCell ref="BC16:BQ16"/>
    <mergeCell ref="BC17:BT17"/>
    <mergeCell ref="BU16:CG16"/>
    <mergeCell ref="BU14:CG14"/>
    <mergeCell ref="CH14:CW14"/>
    <mergeCell ref="BU17:CG17"/>
    <mergeCell ref="DK17:DW17"/>
    <mergeCell ref="DX17:EJ17"/>
    <mergeCell ref="CH16:CW16"/>
    <mergeCell ref="A2:FJ2"/>
    <mergeCell ref="CH12:CW12"/>
    <mergeCell ref="BC11:BQ11"/>
    <mergeCell ref="AK12:AP12"/>
    <mergeCell ref="AQ11:BB11"/>
    <mergeCell ref="A42:AF42"/>
    <mergeCell ref="AK42:AP42"/>
    <mergeCell ref="DX11:EJ11"/>
    <mergeCell ref="EK11:EW11"/>
    <mergeCell ref="EK13:EW13"/>
    <mergeCell ref="EX11:FJ11"/>
    <mergeCell ref="CX13:DJ13"/>
    <mergeCell ref="DX10:EJ10"/>
    <mergeCell ref="CX10:DJ10"/>
    <mergeCell ref="CX12:DJ12"/>
    <mergeCell ref="DX12:EJ12"/>
    <mergeCell ref="EK10:EW10"/>
    <mergeCell ref="EK12:EW12"/>
    <mergeCell ref="DX15:EJ15"/>
    <mergeCell ref="DK13:DW13"/>
    <mergeCell ref="EX15:FJ15"/>
    <mergeCell ref="DK73:DQ73"/>
    <mergeCell ref="EX9:FJ9"/>
    <mergeCell ref="EX52:FJ52"/>
    <mergeCell ref="EK52:EW52"/>
    <mergeCell ref="EK50:EW50"/>
    <mergeCell ref="EK49:EW49"/>
    <mergeCell ref="EX12:FJ12"/>
    <mergeCell ref="CX7:DJ7"/>
    <mergeCell ref="DK7:DW7"/>
    <mergeCell ref="CH8:CW8"/>
    <mergeCell ref="CX8:DJ8"/>
    <mergeCell ref="EK8:EW8"/>
    <mergeCell ref="EK9:EW9"/>
    <mergeCell ref="DX5:EJ5"/>
    <mergeCell ref="DK4:DW4"/>
    <mergeCell ref="EK4:EW4"/>
    <mergeCell ref="EX8:FJ8"/>
    <mergeCell ref="DK8:DW8"/>
    <mergeCell ref="DX8:EJ8"/>
    <mergeCell ref="BC5:BT5"/>
    <mergeCell ref="AQ6:BB6"/>
    <mergeCell ref="A6:AJ6"/>
    <mergeCell ref="EK3:FJ3"/>
    <mergeCell ref="BU5:CG5"/>
    <mergeCell ref="CH5:CW5"/>
    <mergeCell ref="CX5:DJ5"/>
    <mergeCell ref="DK6:DW6"/>
    <mergeCell ref="CH3:EJ3"/>
    <mergeCell ref="CH6:CW6"/>
    <mergeCell ref="DK5:DW5"/>
    <mergeCell ref="DX4:EJ4"/>
    <mergeCell ref="DX6:EJ6"/>
    <mergeCell ref="EK6:EW6"/>
    <mergeCell ref="A5:AJ5"/>
    <mergeCell ref="AK5:AP5"/>
    <mergeCell ref="AK6:AP6"/>
    <mergeCell ref="AQ5:BB5"/>
    <mergeCell ref="BC6:BT6"/>
    <mergeCell ref="BU3:CG4"/>
    <mergeCell ref="BC7:BT7"/>
    <mergeCell ref="EX7:FJ7"/>
    <mergeCell ref="EK7:EW7"/>
    <mergeCell ref="DX7:EJ7"/>
    <mergeCell ref="BU8:CG8"/>
    <mergeCell ref="CH4:CW4"/>
    <mergeCell ref="CX6:DJ6"/>
    <mergeCell ref="CX4:DJ4"/>
    <mergeCell ref="EK5:EW5"/>
    <mergeCell ref="EX5:FJ5"/>
    <mergeCell ref="A7:AJ7"/>
    <mergeCell ref="A8:AJ8"/>
    <mergeCell ref="AQ8:BB8"/>
    <mergeCell ref="EX4:FJ4"/>
    <mergeCell ref="A3:AJ4"/>
    <mergeCell ref="AQ3:BB4"/>
    <mergeCell ref="BC3:BT4"/>
    <mergeCell ref="AK3:AP4"/>
    <mergeCell ref="AQ7:BB7"/>
    <mergeCell ref="EX6:FJ6"/>
    <mergeCell ref="DX13:EJ13"/>
    <mergeCell ref="BU6:CG6"/>
    <mergeCell ref="A25:AJ25"/>
    <mergeCell ref="AK25:AP25"/>
    <mergeCell ref="AQ25:BB25"/>
    <mergeCell ref="BC10:BT10"/>
    <mergeCell ref="AK8:AP8"/>
    <mergeCell ref="AK7:AP7"/>
    <mergeCell ref="BC8:BT8"/>
    <mergeCell ref="BU7:CG7"/>
    <mergeCell ref="DX14:EJ14"/>
    <mergeCell ref="EK15:EW15"/>
    <mergeCell ref="EX56:FJ56"/>
    <mergeCell ref="EX49:FJ49"/>
    <mergeCell ref="EK54:EW54"/>
    <mergeCell ref="EX51:FJ51"/>
    <mergeCell ref="DX16:EJ16"/>
    <mergeCell ref="EK51:EW51"/>
    <mergeCell ref="DX52:EJ52"/>
    <mergeCell ref="EX18:FJ18"/>
    <mergeCell ref="EX10:FJ10"/>
    <mergeCell ref="EX14:FJ14"/>
    <mergeCell ref="EK43:EW43"/>
    <mergeCell ref="EK14:EW14"/>
    <mergeCell ref="EX13:FJ13"/>
    <mergeCell ref="EX16:FJ16"/>
    <mergeCell ref="EX17:FJ17"/>
    <mergeCell ref="EK16:EW16"/>
    <mergeCell ref="EK23:EW23"/>
    <mergeCell ref="EX19:FJ19"/>
    <mergeCell ref="EK21:EW21"/>
    <mergeCell ref="DK11:DW11"/>
    <mergeCell ref="AQ9:BB9"/>
    <mergeCell ref="BU9:CG9"/>
    <mergeCell ref="DK9:DW9"/>
    <mergeCell ref="DK10:DW10"/>
    <mergeCell ref="CH9:CW9"/>
    <mergeCell ref="BC9:BT9"/>
    <mergeCell ref="CX9:DJ9"/>
    <mergeCell ref="CX11:DJ11"/>
    <mergeCell ref="CH10:CW10"/>
    <mergeCell ref="CH11:CW11"/>
    <mergeCell ref="BC14:BQ14"/>
    <mergeCell ref="AK13:AP13"/>
    <mergeCell ref="BU13:CG13"/>
    <mergeCell ref="CH13:CW13"/>
    <mergeCell ref="AQ10:BB10"/>
    <mergeCell ref="AK10:AP10"/>
    <mergeCell ref="BC12:BQ12"/>
    <mergeCell ref="BC13:BQ13"/>
    <mergeCell ref="A9:AJ9"/>
    <mergeCell ref="A13:AF13"/>
    <mergeCell ref="A11:AF11"/>
    <mergeCell ref="A12:AF12"/>
    <mergeCell ref="A10:AJ10"/>
    <mergeCell ref="AK9:AP9"/>
    <mergeCell ref="AK11:AP11"/>
    <mergeCell ref="DX9:EJ9"/>
    <mergeCell ref="AQ15:BB15"/>
    <mergeCell ref="BU11:CG11"/>
    <mergeCell ref="BU10:CG10"/>
    <mergeCell ref="BU12:CG12"/>
    <mergeCell ref="BU15:CG15"/>
    <mergeCell ref="AQ13:BB13"/>
    <mergeCell ref="DK12:DW12"/>
    <mergeCell ref="CX14:DJ14"/>
    <mergeCell ref="DK14:DW14"/>
    <mergeCell ref="AQ17:BB17"/>
    <mergeCell ref="AK16:AP16"/>
    <mergeCell ref="A17:AJ17"/>
    <mergeCell ref="AQ16:BB16"/>
    <mergeCell ref="BC21:BQ21"/>
    <mergeCell ref="AQ20:BB20"/>
    <mergeCell ref="AK18:AP18"/>
    <mergeCell ref="A22:AF22"/>
    <mergeCell ref="AK43:AP43"/>
    <mergeCell ref="AK22:AP22"/>
    <mergeCell ref="AK21:AP21"/>
    <mergeCell ref="A43:AJ43"/>
    <mergeCell ref="A24:AF24"/>
    <mergeCell ref="A32:AF32"/>
    <mergeCell ref="A33:AE33"/>
    <mergeCell ref="AK30:AP30"/>
    <mergeCell ref="A37:AF37"/>
    <mergeCell ref="A81:AJ81"/>
    <mergeCell ref="DX69:EJ69"/>
    <mergeCell ref="AQ71:BB71"/>
    <mergeCell ref="AK78:AP78"/>
    <mergeCell ref="A76:AF76"/>
    <mergeCell ref="A78:AF78"/>
    <mergeCell ref="AQ77:BB77"/>
    <mergeCell ref="A77:AF77"/>
    <mergeCell ref="AK77:AP77"/>
    <mergeCell ref="AK81:AP81"/>
    <mergeCell ref="CX80:DJ80"/>
    <mergeCell ref="AK68:AP68"/>
    <mergeCell ref="AK57:AP57"/>
    <mergeCell ref="AQ57:BB57"/>
    <mergeCell ref="AK59:AP59"/>
    <mergeCell ref="AQ61:BB61"/>
    <mergeCell ref="CH79:CW79"/>
    <mergeCell ref="BU79:CG79"/>
    <mergeCell ref="AK71:AP71"/>
    <mergeCell ref="AQ72:BB72"/>
    <mergeCell ref="DK69:DW69"/>
    <mergeCell ref="EK70:EW70"/>
    <mergeCell ref="DX47:EJ47"/>
    <mergeCell ref="CH68:CW68"/>
    <mergeCell ref="DX61:EJ61"/>
    <mergeCell ref="EK65:EW65"/>
    <mergeCell ref="CH59:CW59"/>
    <mergeCell ref="CH57:CW57"/>
    <mergeCell ref="CH53:CW53"/>
    <mergeCell ref="CX59:DJ59"/>
    <mergeCell ref="EK80:EW80"/>
    <mergeCell ref="EX78:FJ78"/>
    <mergeCell ref="EK79:EW79"/>
    <mergeCell ref="AQ65:BB65"/>
    <mergeCell ref="AQ58:BB58"/>
    <mergeCell ref="DK79:DW79"/>
    <mergeCell ref="DX79:EJ79"/>
    <mergeCell ref="EX79:FJ79"/>
    <mergeCell ref="EX71:FJ71"/>
    <mergeCell ref="EX77:FJ77"/>
    <mergeCell ref="EK81:EW81"/>
    <mergeCell ref="DX81:EJ81"/>
    <mergeCell ref="DK81:DW81"/>
    <mergeCell ref="BU81:CG81"/>
    <mergeCell ref="EX81:FJ81"/>
    <mergeCell ref="CX81:DJ81"/>
    <mergeCell ref="CH81:CW81"/>
    <mergeCell ref="EK78:EW78"/>
    <mergeCell ref="EX80:FJ80"/>
    <mergeCell ref="DX58:EJ58"/>
    <mergeCell ref="EK64:EW64"/>
    <mergeCell ref="EK60:EW60"/>
    <mergeCell ref="EX59:FJ59"/>
    <mergeCell ref="EX60:FJ60"/>
    <mergeCell ref="EX63:FJ63"/>
    <mergeCell ref="EX75:FJ75"/>
    <mergeCell ref="EX72:FJ72"/>
    <mergeCell ref="EK61:EW61"/>
    <mergeCell ref="AK28:AP28"/>
    <mergeCell ref="A28:AF28"/>
    <mergeCell ref="AK26:AP26"/>
    <mergeCell ref="A27:AE27"/>
    <mergeCell ref="A26:AJ26"/>
    <mergeCell ref="AK27:AP27"/>
    <mergeCell ref="A30:AF30"/>
    <mergeCell ref="A29:AF29"/>
    <mergeCell ref="DX50:EJ50"/>
    <mergeCell ref="BB84:EB84"/>
    <mergeCell ref="BU58:CG58"/>
    <mergeCell ref="BU59:CG59"/>
    <mergeCell ref="CH69:CW69"/>
    <mergeCell ref="BU71:CG71"/>
    <mergeCell ref="CH71:CW71"/>
    <mergeCell ref="CH76:CW76"/>
    <mergeCell ref="DX63:EJ63"/>
    <mergeCell ref="DX77:EJ77"/>
    <mergeCell ref="CX78:DJ78"/>
    <mergeCell ref="BU76:CG76"/>
    <mergeCell ref="CH80:CW80"/>
    <mergeCell ref="BC79:BQ79"/>
    <mergeCell ref="BU78:CG78"/>
    <mergeCell ref="BC76:BQ76"/>
    <mergeCell ref="BC78:BQ78"/>
    <mergeCell ref="CH77:CW77"/>
    <mergeCell ref="A48:AF48"/>
    <mergeCell ref="A46:AF46"/>
    <mergeCell ref="AQ40:BB40"/>
    <mergeCell ref="EK25:EW25"/>
    <mergeCell ref="CX24:DJ24"/>
    <mergeCell ref="BC40:BQ40"/>
    <mergeCell ref="AK33:AP33"/>
    <mergeCell ref="A31:AF31"/>
    <mergeCell ref="AK31:AP31"/>
    <mergeCell ref="EK24:EW24"/>
    <mergeCell ref="A80:AF80"/>
    <mergeCell ref="AK80:AP80"/>
    <mergeCell ref="AQ80:BB80"/>
    <mergeCell ref="AK79:AP79"/>
    <mergeCell ref="AK76:AP76"/>
    <mergeCell ref="A51:AF51"/>
    <mergeCell ref="AQ68:BB68"/>
    <mergeCell ref="AQ60:BB60"/>
    <mergeCell ref="AQ62:BB62"/>
    <mergeCell ref="AQ53:BB53"/>
    <mergeCell ref="A71:AF71"/>
    <mergeCell ref="AQ76:BB76"/>
    <mergeCell ref="AK72:AP72"/>
    <mergeCell ref="BU80:CG80"/>
    <mergeCell ref="BC80:BQ80"/>
    <mergeCell ref="AQ79:BB79"/>
    <mergeCell ref="BC71:BQ71"/>
    <mergeCell ref="BU72:CG72"/>
    <mergeCell ref="BC77:BQ77"/>
    <mergeCell ref="A79:AF79"/>
    <mergeCell ref="A68:AF68"/>
    <mergeCell ref="AQ75:BB75"/>
    <mergeCell ref="BC75:BP75"/>
    <mergeCell ref="AK75:AP75"/>
    <mergeCell ref="A75:AF75"/>
    <mergeCell ref="AK69:AP69"/>
    <mergeCell ref="BC70:BQ70"/>
    <mergeCell ref="A70:AF70"/>
    <mergeCell ref="AK70:AP70"/>
    <mergeCell ref="A72:AF72"/>
    <mergeCell ref="A69:AF69"/>
    <mergeCell ref="BC69:BQ69"/>
    <mergeCell ref="AQ70:BB70"/>
    <mergeCell ref="A34:AF34"/>
    <mergeCell ref="A36:AF36"/>
    <mergeCell ref="A39:AF39"/>
    <mergeCell ref="AK39:AP39"/>
    <mergeCell ref="A49:AF49"/>
    <mergeCell ref="AQ69:BB69"/>
    <mergeCell ref="AK40:AP40"/>
    <mergeCell ref="A35:AF35"/>
    <mergeCell ref="A47:AF47"/>
    <mergeCell ref="AK52:AP52"/>
    <mergeCell ref="AK38:AP38"/>
    <mergeCell ref="AK34:AP34"/>
    <mergeCell ref="BC34:BQ34"/>
    <mergeCell ref="AK37:AP37"/>
    <mergeCell ref="BC36:BP36"/>
    <mergeCell ref="AQ39:BB39"/>
    <mergeCell ref="A41:AF41"/>
    <mergeCell ref="AK35:AP35"/>
    <mergeCell ref="CH65:CW65"/>
    <mergeCell ref="CH63:CW63"/>
    <mergeCell ref="BU50:CG50"/>
    <mergeCell ref="BU49:CG49"/>
    <mergeCell ref="CH45:CW45"/>
    <mergeCell ref="AK51:AP51"/>
    <mergeCell ref="AK45:AP45"/>
    <mergeCell ref="AK49:AP49"/>
    <mergeCell ref="BU47:CG47"/>
    <mergeCell ref="A60:AF60"/>
    <mergeCell ref="A59:AF59"/>
    <mergeCell ref="AK60:AP60"/>
    <mergeCell ref="AQ37:BB37"/>
    <mergeCell ref="A44:AF44"/>
    <mergeCell ref="A38:AE38"/>
    <mergeCell ref="A45:AF45"/>
    <mergeCell ref="A50:AF50"/>
    <mergeCell ref="AK41:AP41"/>
    <mergeCell ref="AQ41:BB41"/>
    <mergeCell ref="DX57:EJ57"/>
    <mergeCell ref="DK55:DW55"/>
    <mergeCell ref="DK52:DW52"/>
    <mergeCell ref="DK59:DW59"/>
    <mergeCell ref="CX50:DJ50"/>
    <mergeCell ref="DK51:DW51"/>
    <mergeCell ref="CX56:DJ56"/>
    <mergeCell ref="CX58:DJ58"/>
    <mergeCell ref="CX52:DJ52"/>
    <mergeCell ref="DX56:EJ56"/>
    <mergeCell ref="CX38:DJ38"/>
    <mergeCell ref="CX39:DE39"/>
    <mergeCell ref="DK39:DQ39"/>
    <mergeCell ref="DK30:DW30"/>
    <mergeCell ref="DK34:DW34"/>
    <mergeCell ref="DK32:DW32"/>
    <mergeCell ref="DK38:DW38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K24:DW24"/>
    <mergeCell ref="DK26:DW26"/>
    <mergeCell ref="DK27:DW27"/>
    <mergeCell ref="EX22:FJ22"/>
    <mergeCell ref="EK20:EW20"/>
    <mergeCell ref="DX21:EJ21"/>
    <mergeCell ref="EX26:FJ26"/>
    <mergeCell ref="DX23:EJ23"/>
    <mergeCell ref="EX21:FJ21"/>
    <mergeCell ref="DK20:DW20"/>
    <mergeCell ref="EX45:FJ45"/>
    <mergeCell ref="DX30:EJ30"/>
    <mergeCell ref="EX27:FJ27"/>
    <mergeCell ref="EK38:EW38"/>
    <mergeCell ref="DX29:EJ29"/>
    <mergeCell ref="DX24:EJ24"/>
    <mergeCell ref="EX28:FJ28"/>
    <mergeCell ref="DX32:EJ32"/>
    <mergeCell ref="EK33:EW33"/>
    <mergeCell ref="DX33:EJ33"/>
    <mergeCell ref="EK27:EW27"/>
    <mergeCell ref="DK45:DQ45"/>
    <mergeCell ref="DK58:DW58"/>
    <mergeCell ref="EX40:FJ40"/>
    <mergeCell ref="DX49:EJ49"/>
    <mergeCell ref="EX20:FJ20"/>
    <mergeCell ref="DX20:EJ20"/>
    <mergeCell ref="EX24:FJ24"/>
    <mergeCell ref="EX25:FJ25"/>
    <mergeCell ref="EK45:EW45"/>
    <mergeCell ref="AQ83:BA83"/>
    <mergeCell ref="AQ82:FJ82"/>
    <mergeCell ref="CX45:DF45"/>
    <mergeCell ref="CX35:DJ35"/>
    <mergeCell ref="AQ45:BB45"/>
    <mergeCell ref="BC45:BP45"/>
    <mergeCell ref="BU45:CG45"/>
    <mergeCell ref="EX43:FJ43"/>
    <mergeCell ref="DX41:EJ41"/>
    <mergeCell ref="BU77:CG77"/>
    <mergeCell ref="A74:AF74"/>
    <mergeCell ref="AK74:AP74"/>
    <mergeCell ref="AQ74:BB74"/>
    <mergeCell ref="DX53:EJ53"/>
    <mergeCell ref="EX53:FJ53"/>
    <mergeCell ref="DX54:EJ54"/>
    <mergeCell ref="CX53:DJ53"/>
    <mergeCell ref="EX57:FJ57"/>
    <mergeCell ref="EX55:FJ55"/>
    <mergeCell ref="DK74:DQ74"/>
    <mergeCell ref="EK26:EW26"/>
    <mergeCell ref="DX25:EJ25"/>
    <mergeCell ref="CX43:DJ43"/>
    <mergeCell ref="EK31:EW31"/>
    <mergeCell ref="BR30:CG30"/>
    <mergeCell ref="CH25:CW25"/>
    <mergeCell ref="CX41:DF41"/>
    <mergeCell ref="CH30:CW30"/>
    <mergeCell ref="BU28:CG28"/>
    <mergeCell ref="CH43:CW43"/>
    <mergeCell ref="AQ28:BB28"/>
    <mergeCell ref="CH28:CW28"/>
    <mergeCell ref="BC28:BQ28"/>
    <mergeCell ref="CH31:CW31"/>
    <mergeCell ref="BC35:BQ35"/>
    <mergeCell ref="AQ35:BB35"/>
    <mergeCell ref="BC33:BQ33"/>
    <mergeCell ref="BU35:CG35"/>
    <mergeCell ref="BU34:CG34"/>
    <mergeCell ref="AQ32:BB32"/>
    <mergeCell ref="DX74:EJ74"/>
    <mergeCell ref="EK74:EW74"/>
    <mergeCell ref="EK28:EW28"/>
    <mergeCell ref="DX45:EJ45"/>
    <mergeCell ref="DK28:DW28"/>
    <mergeCell ref="DK66:DW66"/>
    <mergeCell ref="EK66:EW66"/>
    <mergeCell ref="DX64:EJ64"/>
    <mergeCell ref="DK41:DQ41"/>
    <mergeCell ref="DX55:EJ55"/>
    <mergeCell ref="DK63:DW63"/>
    <mergeCell ref="BU66:CG66"/>
    <mergeCell ref="CH7:CW7"/>
    <mergeCell ref="DX59:EJ59"/>
    <mergeCell ref="CH54:CW54"/>
    <mergeCell ref="CX32:DJ32"/>
    <mergeCell ref="CH35:CW35"/>
    <mergeCell ref="DX28:EJ28"/>
    <mergeCell ref="DX26:EJ26"/>
    <mergeCell ref="DX27:EJ27"/>
    <mergeCell ref="EX74:FJ74"/>
    <mergeCell ref="BU75:CG75"/>
    <mergeCell ref="CH75:CW75"/>
    <mergeCell ref="CX75:DF75"/>
    <mergeCell ref="DK75:DQ75"/>
    <mergeCell ref="DX75:EJ75"/>
    <mergeCell ref="EK75:EW75"/>
    <mergeCell ref="BU74:CG74"/>
    <mergeCell ref="CH74:CW74"/>
    <mergeCell ref="CX74:DF74"/>
    <mergeCell ref="DX39:EJ39"/>
    <mergeCell ref="EK39:EW39"/>
    <mergeCell ref="EX39:FJ39"/>
    <mergeCell ref="CH39:CW39"/>
    <mergeCell ref="BU39:CG39"/>
    <mergeCell ref="BC39:BP39"/>
    <mergeCell ref="BC41:BP41"/>
    <mergeCell ref="BU41:CG41"/>
    <mergeCell ref="CH41:CW41"/>
    <mergeCell ref="BC74:BP74"/>
    <mergeCell ref="BU69:CG69"/>
    <mergeCell ref="CH58:CW58"/>
    <mergeCell ref="BR63:CG63"/>
    <mergeCell ref="CH61:CW61"/>
    <mergeCell ref="BC72:BQ72"/>
    <mergeCell ref="CH44:CW44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">
      <selection activeCell="ET23" sqref="ET23:FJ24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0" t="s">
        <v>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</row>
    <row r="3" spans="1:166" ht="11.2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42"/>
      <c r="AP3" s="115" t="s">
        <v>17</v>
      </c>
      <c r="AQ3" s="116"/>
      <c r="AR3" s="116"/>
      <c r="AS3" s="116"/>
      <c r="AT3" s="116"/>
      <c r="AU3" s="142"/>
      <c r="AV3" s="115" t="s">
        <v>74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42"/>
      <c r="BL3" s="115" t="s">
        <v>59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42"/>
      <c r="CF3" s="141" t="s">
        <v>18</v>
      </c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115" t="s">
        <v>22</v>
      </c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43"/>
      <c r="AP4" s="117"/>
      <c r="AQ4" s="118"/>
      <c r="AR4" s="118"/>
      <c r="AS4" s="118"/>
      <c r="AT4" s="118"/>
      <c r="AU4" s="143"/>
      <c r="AV4" s="117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43"/>
      <c r="BL4" s="117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43"/>
      <c r="CF4" s="110" t="s">
        <v>84</v>
      </c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1"/>
      <c r="CW4" s="141" t="s">
        <v>19</v>
      </c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  <c r="DN4" s="141" t="s">
        <v>20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1"/>
      <c r="EE4" s="141" t="s">
        <v>21</v>
      </c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  <c r="ET4" s="117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</row>
    <row r="5" spans="1:166" ht="12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12">
        <v>2</v>
      </c>
      <c r="AQ5" s="113"/>
      <c r="AR5" s="113"/>
      <c r="AS5" s="113"/>
      <c r="AT5" s="113"/>
      <c r="AU5" s="114"/>
      <c r="AV5" s="112">
        <v>3</v>
      </c>
      <c r="AW5" s="113"/>
      <c r="AX5" s="113"/>
      <c r="AY5" s="113"/>
      <c r="AZ5" s="113"/>
      <c r="BA5" s="113"/>
      <c r="BB5" s="113"/>
      <c r="BC5" s="113"/>
      <c r="BD5" s="113"/>
      <c r="BE5" s="161"/>
      <c r="BF5" s="161"/>
      <c r="BG5" s="161"/>
      <c r="BH5" s="161"/>
      <c r="BI5" s="161"/>
      <c r="BJ5" s="161"/>
      <c r="BK5" s="162"/>
      <c r="BL5" s="112">
        <v>4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  <c r="CF5" s="112">
        <v>5</v>
      </c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4"/>
      <c r="CW5" s="112">
        <v>6</v>
      </c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4"/>
      <c r="DN5" s="112">
        <v>7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4"/>
      <c r="EE5" s="112">
        <v>8</v>
      </c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  <c r="ET5" s="112">
        <v>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33.75" customHeight="1">
      <c r="A6" s="301" t="s">
        <v>78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  <c r="AP6" s="303" t="s">
        <v>35</v>
      </c>
      <c r="AQ6" s="304"/>
      <c r="AR6" s="304"/>
      <c r="AS6" s="304"/>
      <c r="AT6" s="304"/>
      <c r="AU6" s="304"/>
      <c r="AV6" s="305" t="s">
        <v>41</v>
      </c>
      <c r="AW6" s="305"/>
      <c r="AX6" s="305"/>
      <c r="AY6" s="305"/>
      <c r="AZ6" s="305"/>
      <c r="BA6" s="305"/>
      <c r="BB6" s="305"/>
      <c r="BC6" s="305"/>
      <c r="BD6" s="305"/>
      <c r="BE6" s="306"/>
      <c r="BF6" s="307"/>
      <c r="BG6" s="307"/>
      <c r="BH6" s="307"/>
      <c r="BI6" s="307"/>
      <c r="BJ6" s="307"/>
      <c r="BK6" s="308"/>
      <c r="BL6" s="309">
        <f>BL7</f>
        <v>1130000</v>
      </c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10">
        <f>CF7</f>
        <v>-127120.81</v>
      </c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>
        <f>EE7</f>
        <v>-127120.81</v>
      </c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18"/>
    </row>
    <row r="7" spans="1:166" ht="15" customHeight="1">
      <c r="A7" s="325" t="s">
        <v>16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6"/>
      <c r="AP7" s="283" t="s">
        <v>36</v>
      </c>
      <c r="AQ7" s="284"/>
      <c r="AR7" s="284"/>
      <c r="AS7" s="284"/>
      <c r="AT7" s="284"/>
      <c r="AU7" s="285"/>
      <c r="AV7" s="289" t="s">
        <v>41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5"/>
      <c r="BL7" s="291">
        <f>BL18</f>
        <v>1130000</v>
      </c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3"/>
      <c r="CF7" s="319">
        <f>EE7</f>
        <v>-127120.81</v>
      </c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1"/>
      <c r="CW7" s="319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1"/>
      <c r="DN7" s="319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1"/>
      <c r="EE7" s="319">
        <f>EE18</f>
        <v>-127120.81</v>
      </c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0"/>
      <c r="ER7" s="320"/>
      <c r="ES7" s="321"/>
      <c r="ET7" s="291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327"/>
    </row>
    <row r="8" spans="1:166" ht="23.25" customHeight="1">
      <c r="A8" s="328" t="s">
        <v>75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286"/>
      <c r="AQ8" s="287"/>
      <c r="AR8" s="287"/>
      <c r="AS8" s="287"/>
      <c r="AT8" s="287"/>
      <c r="AU8" s="288"/>
      <c r="AV8" s="290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8"/>
      <c r="BL8" s="294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6"/>
      <c r="CF8" s="322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4"/>
      <c r="CW8" s="322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4"/>
      <c r="DN8" s="322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4"/>
      <c r="EE8" s="322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4"/>
      <c r="ET8" s="294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9"/>
    </row>
    <row r="9" spans="1:166" ht="15" customHeight="1">
      <c r="A9" s="279" t="s">
        <v>37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80"/>
      <c r="AP9" s="283"/>
      <c r="AQ9" s="284"/>
      <c r="AR9" s="284"/>
      <c r="AS9" s="284"/>
      <c r="AT9" s="284"/>
      <c r="AU9" s="285"/>
      <c r="AV9" s="289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5"/>
      <c r="BL9" s="291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3"/>
      <c r="CF9" s="291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3"/>
      <c r="CW9" s="291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3"/>
      <c r="DN9" s="291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3"/>
      <c r="EE9" s="291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3"/>
      <c r="ET9" s="291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327"/>
    </row>
    <row r="10" spans="1:166" ht="1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6"/>
      <c r="AQ10" s="287"/>
      <c r="AR10" s="287"/>
      <c r="AS10" s="287"/>
      <c r="AT10" s="287"/>
      <c r="AU10" s="288"/>
      <c r="AV10" s="290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8"/>
      <c r="BL10" s="294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6"/>
      <c r="CF10" s="294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6"/>
      <c r="CW10" s="294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6"/>
      <c r="DN10" s="294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6"/>
      <c r="EE10" s="294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6"/>
      <c r="ET10" s="294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9"/>
    </row>
    <row r="11" spans="1:166" ht="1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80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231"/>
      <c r="BF11" s="57"/>
      <c r="BG11" s="57"/>
      <c r="BH11" s="57"/>
      <c r="BI11" s="57"/>
      <c r="BJ11" s="57"/>
      <c r="BK11" s="58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1"/>
    </row>
    <row r="12" spans="1:166" ht="1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80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231"/>
      <c r="BF12" s="57"/>
      <c r="BG12" s="57"/>
      <c r="BH12" s="57"/>
      <c r="BI12" s="57"/>
      <c r="BJ12" s="57"/>
      <c r="BK12" s="58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1"/>
    </row>
    <row r="13" spans="1:166" ht="1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80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231"/>
      <c r="BF13" s="57"/>
      <c r="BG13" s="57"/>
      <c r="BH13" s="57"/>
      <c r="BI13" s="57"/>
      <c r="BJ13" s="57"/>
      <c r="BK13" s="58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330"/>
      <c r="FG13" s="330"/>
      <c r="FH13" s="330"/>
      <c r="FI13" s="330"/>
      <c r="FJ13" s="331"/>
    </row>
    <row r="14" spans="1:166" ht="15" customHeight="1">
      <c r="A14" s="131" t="s">
        <v>76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80" t="s">
        <v>38</v>
      </c>
      <c r="AQ14" s="81"/>
      <c r="AR14" s="81"/>
      <c r="AS14" s="81"/>
      <c r="AT14" s="81"/>
      <c r="AU14" s="81"/>
      <c r="AV14" s="81" t="s">
        <v>41</v>
      </c>
      <c r="AW14" s="81"/>
      <c r="AX14" s="81"/>
      <c r="AY14" s="81"/>
      <c r="AZ14" s="81"/>
      <c r="BA14" s="81"/>
      <c r="BB14" s="81"/>
      <c r="BC14" s="81"/>
      <c r="BD14" s="81"/>
      <c r="BE14" s="231"/>
      <c r="BF14" s="57"/>
      <c r="BG14" s="57"/>
      <c r="BH14" s="57"/>
      <c r="BI14" s="57"/>
      <c r="BJ14" s="57"/>
      <c r="BK14" s="58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1"/>
    </row>
    <row r="15" spans="1:166" ht="15" customHeight="1">
      <c r="A15" s="279" t="s">
        <v>37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80"/>
      <c r="AP15" s="283"/>
      <c r="AQ15" s="284"/>
      <c r="AR15" s="284"/>
      <c r="AS15" s="284"/>
      <c r="AT15" s="284"/>
      <c r="AU15" s="285"/>
      <c r="AV15" s="289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5"/>
      <c r="BL15" s="291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3"/>
      <c r="CF15" s="291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3"/>
      <c r="CW15" s="291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3"/>
      <c r="DN15" s="291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3"/>
      <c r="EE15" s="291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3"/>
      <c r="ET15" s="291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327"/>
    </row>
    <row r="16" spans="1:166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6"/>
      <c r="AQ16" s="287"/>
      <c r="AR16" s="287"/>
      <c r="AS16" s="287"/>
      <c r="AT16" s="287"/>
      <c r="AU16" s="288"/>
      <c r="AV16" s="290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8"/>
      <c r="BL16" s="294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6"/>
      <c r="CF16" s="294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6"/>
      <c r="CW16" s="294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6"/>
      <c r="DN16" s="294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6"/>
      <c r="EE16" s="294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6"/>
      <c r="ET16" s="294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9"/>
    </row>
    <row r="17" spans="1:166" ht="1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80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231"/>
      <c r="BF17" s="57"/>
      <c r="BG17" s="57"/>
      <c r="BH17" s="57"/>
      <c r="BI17" s="57"/>
      <c r="BJ17" s="57"/>
      <c r="BK17" s="58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330"/>
      <c r="FG17" s="330"/>
      <c r="FH17" s="330"/>
      <c r="FI17" s="330"/>
      <c r="FJ17" s="331"/>
    </row>
    <row r="18" spans="1:166" ht="15.75" customHeight="1">
      <c r="A18" s="131" t="s">
        <v>40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80" t="s">
        <v>39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231"/>
      <c r="BF18" s="57"/>
      <c r="BG18" s="57"/>
      <c r="BH18" s="57"/>
      <c r="BI18" s="57"/>
      <c r="BJ18" s="57"/>
      <c r="BK18" s="58"/>
      <c r="BL18" s="330">
        <v>1130000</v>
      </c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 t="s">
        <v>41</v>
      </c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2">
        <f>CF31</f>
        <v>-127120.81</v>
      </c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1"/>
    </row>
    <row r="19" spans="1:166" ht="15.75" customHeight="1">
      <c r="A19" s="131" t="s">
        <v>42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80" t="s">
        <v>43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231"/>
      <c r="BF19" s="57"/>
      <c r="BG19" s="57"/>
      <c r="BH19" s="57"/>
      <c r="BI19" s="57"/>
      <c r="BJ19" s="57"/>
      <c r="BK19" s="58"/>
      <c r="BL19" s="330">
        <v>-4700087</v>
      </c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 t="s">
        <v>41</v>
      </c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2">
        <f>EE32</f>
        <v>-308034.27</v>
      </c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 t="s">
        <v>41</v>
      </c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1"/>
    </row>
    <row r="20" spans="1:166" ht="15.75" customHeight="1">
      <c r="A20" s="131" t="s">
        <v>44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80" t="s">
        <v>45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231"/>
      <c r="BF20" s="57"/>
      <c r="BG20" s="57"/>
      <c r="BH20" s="57"/>
      <c r="BI20" s="57"/>
      <c r="BJ20" s="57"/>
      <c r="BK20" s="58"/>
      <c r="BL20" s="330">
        <v>5830087</v>
      </c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 t="s">
        <v>41</v>
      </c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2">
        <f>EE34</f>
        <v>180913.46</v>
      </c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 t="s">
        <v>41</v>
      </c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  <c r="FH20" s="330"/>
      <c r="FI20" s="330"/>
      <c r="FJ20" s="331"/>
    </row>
    <row r="21" spans="1:166" ht="22.5" customHeight="1">
      <c r="A21" s="203" t="s">
        <v>56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80" t="s">
        <v>46</v>
      </c>
      <c r="AQ21" s="81"/>
      <c r="AR21" s="81"/>
      <c r="AS21" s="81"/>
      <c r="AT21" s="81"/>
      <c r="AU21" s="81"/>
      <c r="AV21" s="81" t="s">
        <v>41</v>
      </c>
      <c r="AW21" s="81"/>
      <c r="AX21" s="81"/>
      <c r="AY21" s="81"/>
      <c r="AZ21" s="81"/>
      <c r="BA21" s="81"/>
      <c r="BB21" s="81"/>
      <c r="BC21" s="81"/>
      <c r="BD21" s="81"/>
      <c r="BE21" s="231"/>
      <c r="BF21" s="57"/>
      <c r="BG21" s="57"/>
      <c r="BH21" s="57"/>
      <c r="BI21" s="57"/>
      <c r="BJ21" s="57"/>
      <c r="BK21" s="58"/>
      <c r="BL21" s="330" t="s">
        <v>41</v>
      </c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 t="s">
        <v>41</v>
      </c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  <c r="FH21" s="330"/>
      <c r="FI21" s="330"/>
      <c r="FJ21" s="331"/>
    </row>
    <row r="22" spans="1:166" ht="33" customHeight="1">
      <c r="A22" s="281" t="s">
        <v>80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300"/>
      <c r="AP22" s="286" t="s">
        <v>52</v>
      </c>
      <c r="AQ22" s="287"/>
      <c r="AR22" s="287"/>
      <c r="AS22" s="287"/>
      <c r="AT22" s="287"/>
      <c r="AU22" s="288"/>
      <c r="AV22" s="290" t="s">
        <v>41</v>
      </c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8"/>
      <c r="BL22" s="294" t="s">
        <v>41</v>
      </c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6"/>
      <c r="CF22" s="294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6"/>
      <c r="CW22" s="294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6"/>
      <c r="DN22" s="294" t="s">
        <v>41</v>
      </c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  <c r="EE22" s="294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6"/>
      <c r="ET22" s="294" t="s">
        <v>41</v>
      </c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9"/>
    </row>
    <row r="23" spans="1:166" ht="15" customHeight="1">
      <c r="A23" s="279" t="s">
        <v>37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80"/>
      <c r="AP23" s="283" t="s">
        <v>47</v>
      </c>
      <c r="AQ23" s="284"/>
      <c r="AR23" s="284"/>
      <c r="AS23" s="284"/>
      <c r="AT23" s="284"/>
      <c r="AU23" s="285"/>
      <c r="AV23" s="289" t="s">
        <v>41</v>
      </c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5"/>
      <c r="BL23" s="291" t="s">
        <v>41</v>
      </c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3"/>
      <c r="CF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3"/>
      <c r="CW23" s="291" t="s">
        <v>41</v>
      </c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3"/>
      <c r="DN23" s="291" t="s">
        <v>41</v>
      </c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3"/>
      <c r="EE23" s="291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3"/>
      <c r="ET23" s="291" t="s">
        <v>41</v>
      </c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327"/>
    </row>
    <row r="24" spans="1:166" ht="22.5" customHeight="1">
      <c r="A24" s="281" t="s">
        <v>58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6"/>
      <c r="AQ24" s="287"/>
      <c r="AR24" s="287"/>
      <c r="AS24" s="287"/>
      <c r="AT24" s="287"/>
      <c r="AU24" s="288"/>
      <c r="AV24" s="290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8"/>
      <c r="BL24" s="294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6"/>
      <c r="CF24" s="294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6"/>
      <c r="CW24" s="294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6"/>
      <c r="DN24" s="294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6"/>
      <c r="EE24" s="294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6"/>
      <c r="ET24" s="294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9"/>
    </row>
    <row r="25" spans="1:166" ht="24" customHeight="1" thickBot="1">
      <c r="A25" s="311" t="s">
        <v>57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3"/>
      <c r="AP25" s="93" t="s">
        <v>48</v>
      </c>
      <c r="AQ25" s="94"/>
      <c r="AR25" s="94"/>
      <c r="AS25" s="94"/>
      <c r="AT25" s="94"/>
      <c r="AU25" s="94"/>
      <c r="AV25" s="94" t="s">
        <v>41</v>
      </c>
      <c r="AW25" s="94"/>
      <c r="AX25" s="94"/>
      <c r="AY25" s="94"/>
      <c r="AZ25" s="94"/>
      <c r="BA25" s="94"/>
      <c r="BB25" s="94"/>
      <c r="BC25" s="94"/>
      <c r="BD25" s="94"/>
      <c r="BE25" s="314"/>
      <c r="BF25" s="315"/>
      <c r="BG25" s="315"/>
      <c r="BH25" s="315"/>
      <c r="BI25" s="315"/>
      <c r="BJ25" s="315"/>
      <c r="BK25" s="316"/>
      <c r="BL25" s="317" t="s">
        <v>41</v>
      </c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 t="s">
        <v>41</v>
      </c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 t="s">
        <v>41</v>
      </c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4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42"/>
      <c r="AP28" s="115" t="s">
        <v>17</v>
      </c>
      <c r="AQ28" s="116"/>
      <c r="AR28" s="116"/>
      <c r="AS28" s="116"/>
      <c r="AT28" s="116"/>
      <c r="AU28" s="142"/>
      <c r="AV28" s="115" t="s">
        <v>74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42"/>
      <c r="BL28" s="115" t="s">
        <v>54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42"/>
      <c r="CF28" s="141" t="s">
        <v>18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1"/>
      <c r="ET28" s="115" t="s">
        <v>22</v>
      </c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ht="3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43"/>
      <c r="AP29" s="117"/>
      <c r="AQ29" s="118"/>
      <c r="AR29" s="118"/>
      <c r="AS29" s="118"/>
      <c r="AT29" s="118"/>
      <c r="AU29" s="143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43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43"/>
      <c r="CF29" s="110" t="s">
        <v>84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1"/>
      <c r="CW29" s="141" t="s">
        <v>19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141" t="s">
        <v>20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1"/>
      <c r="EE29" s="141" t="s">
        <v>21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1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</row>
    <row r="30" spans="1:166" ht="12" thickBot="1">
      <c r="A30" s="165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112">
        <v>2</v>
      </c>
      <c r="AQ30" s="113"/>
      <c r="AR30" s="113"/>
      <c r="AS30" s="113"/>
      <c r="AT30" s="113"/>
      <c r="AU30" s="114"/>
      <c r="AV30" s="112">
        <v>3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112">
        <v>4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4"/>
      <c r="CF30" s="112">
        <v>5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  <c r="CW30" s="112">
        <v>6</v>
      </c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  <c r="DN30" s="112">
        <v>7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4"/>
      <c r="EE30" s="112">
        <v>8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4"/>
      <c r="ET30" s="112">
        <v>9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</row>
    <row r="31" spans="1:166" ht="22.5" customHeight="1">
      <c r="A31" s="203" t="s">
        <v>81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347" t="s">
        <v>49</v>
      </c>
      <c r="AQ31" s="305"/>
      <c r="AR31" s="305"/>
      <c r="AS31" s="305"/>
      <c r="AT31" s="305"/>
      <c r="AU31" s="305"/>
      <c r="AV31" s="305" t="s">
        <v>41</v>
      </c>
      <c r="AW31" s="305"/>
      <c r="AX31" s="305"/>
      <c r="AY31" s="305"/>
      <c r="AZ31" s="305"/>
      <c r="BA31" s="305"/>
      <c r="BB31" s="305"/>
      <c r="BC31" s="305"/>
      <c r="BD31" s="305"/>
      <c r="BE31" s="306"/>
      <c r="BF31" s="307"/>
      <c r="BG31" s="307"/>
      <c r="BH31" s="307"/>
      <c r="BI31" s="307"/>
      <c r="BJ31" s="307"/>
      <c r="BK31" s="308"/>
      <c r="BL31" s="333" t="s">
        <v>41</v>
      </c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10">
        <v>-127120.81</v>
      </c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>
        <f>CF31</f>
        <v>-127120.81</v>
      </c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33" t="s">
        <v>41</v>
      </c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4"/>
    </row>
    <row r="32" spans="1:166" ht="11.25">
      <c r="A32" s="325" t="s">
        <v>16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6"/>
      <c r="AP32" s="283" t="s">
        <v>50</v>
      </c>
      <c r="AQ32" s="284"/>
      <c r="AR32" s="284"/>
      <c r="AS32" s="284"/>
      <c r="AT32" s="284"/>
      <c r="AU32" s="285"/>
      <c r="AV32" s="289" t="s">
        <v>41</v>
      </c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5"/>
      <c r="BL32" s="342" t="s">
        <v>41</v>
      </c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4"/>
      <c r="CF32" s="319">
        <v>-308034.27</v>
      </c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1"/>
      <c r="CW32" s="319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1"/>
      <c r="DN32" s="319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1"/>
      <c r="EE32" s="319">
        <v>-308034.27</v>
      </c>
      <c r="EF32" s="320"/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1"/>
      <c r="ET32" s="342" t="s">
        <v>41</v>
      </c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50"/>
    </row>
    <row r="33" spans="1:166" ht="22.5" customHeight="1">
      <c r="A33" s="328" t="s">
        <v>82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9"/>
      <c r="AP33" s="286"/>
      <c r="AQ33" s="287"/>
      <c r="AR33" s="287"/>
      <c r="AS33" s="287"/>
      <c r="AT33" s="287"/>
      <c r="AU33" s="288"/>
      <c r="AV33" s="290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8"/>
      <c r="BL33" s="345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346"/>
      <c r="CF33" s="322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4"/>
      <c r="CW33" s="322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4"/>
      <c r="DN33" s="322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4"/>
      <c r="EE33" s="322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4"/>
      <c r="ET33" s="345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351"/>
    </row>
    <row r="34" spans="1:166" ht="22.5" customHeight="1">
      <c r="A34" s="335" t="s">
        <v>83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7"/>
      <c r="AP34" s="297" t="s">
        <v>51</v>
      </c>
      <c r="AQ34" s="298"/>
      <c r="AR34" s="298"/>
      <c r="AS34" s="298"/>
      <c r="AT34" s="298"/>
      <c r="AU34" s="298"/>
      <c r="AV34" s="298" t="s">
        <v>41</v>
      </c>
      <c r="AW34" s="298"/>
      <c r="AX34" s="298"/>
      <c r="AY34" s="298"/>
      <c r="AZ34" s="298"/>
      <c r="BA34" s="298"/>
      <c r="BB34" s="298"/>
      <c r="BC34" s="298"/>
      <c r="BD34" s="298"/>
      <c r="BE34" s="289"/>
      <c r="BF34" s="284"/>
      <c r="BG34" s="284"/>
      <c r="BH34" s="284"/>
      <c r="BI34" s="284"/>
      <c r="BJ34" s="284"/>
      <c r="BK34" s="285"/>
      <c r="BL34" s="277" t="s">
        <v>41</v>
      </c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6">
        <v>180913.46</v>
      </c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>
        <f>CF34</f>
        <v>180913.46</v>
      </c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7" t="s">
        <v>41</v>
      </c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8"/>
    </row>
    <row r="35" spans="1:166" ht="1.5" customHeight="1" thickBot="1">
      <c r="A35" s="352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4"/>
      <c r="AP35" s="227"/>
      <c r="AQ35" s="228"/>
      <c r="AR35" s="228"/>
      <c r="AS35" s="228"/>
      <c r="AT35" s="228"/>
      <c r="AU35" s="228"/>
      <c r="AV35" s="355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339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39">
        <v>1729903.77</v>
      </c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1"/>
      <c r="CW35" s="339"/>
      <c r="CX35" s="340"/>
      <c r="CY35" s="340"/>
      <c r="CZ35" s="340"/>
      <c r="DA35" s="340"/>
      <c r="DB35" s="340"/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39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40"/>
      <c r="EA35" s="340"/>
      <c r="EB35" s="340"/>
      <c r="EC35" s="340"/>
      <c r="ED35" s="340"/>
      <c r="EE35" s="339"/>
      <c r="EF35" s="340"/>
      <c r="EG35" s="340"/>
      <c r="EH35" s="340"/>
      <c r="EI35" s="340"/>
      <c r="EJ35" s="340"/>
      <c r="EK35" s="340"/>
      <c r="EL35" s="340"/>
      <c r="EM35" s="340"/>
      <c r="EN35" s="340"/>
      <c r="EO35" s="340"/>
      <c r="EP35" s="340"/>
      <c r="EQ35" s="340"/>
      <c r="ER35" s="340"/>
      <c r="ES35" s="341"/>
      <c r="ET35" s="339"/>
      <c r="EU35" s="340"/>
      <c r="EV35" s="340"/>
      <c r="EW35" s="340"/>
      <c r="EX35" s="340"/>
      <c r="EY35" s="340"/>
      <c r="EZ35" s="340"/>
      <c r="FA35" s="340"/>
      <c r="FB35" s="340"/>
      <c r="FC35" s="340"/>
      <c r="FD35" s="340"/>
      <c r="FE35" s="340"/>
      <c r="FF35" s="340"/>
      <c r="FG35" s="340"/>
      <c r="FH35" s="340"/>
      <c r="FI35" s="340"/>
      <c r="FJ35" s="349"/>
    </row>
    <row r="36" ht="11.25">
      <c r="DR36" s="1" t="s">
        <v>113</v>
      </c>
    </row>
    <row r="39" spans="1:84" ht="11.25">
      <c r="A39" s="1" t="s">
        <v>7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H39" s="136" t="s">
        <v>207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8" t="s">
        <v>9</v>
      </c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H40" s="338" t="s">
        <v>10</v>
      </c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CF40" s="1" t="s">
        <v>29</v>
      </c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S40" s="136" t="s">
        <v>112</v>
      </c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</row>
    <row r="41" spans="107:149" ht="21.75" customHeight="1">
      <c r="DC41" s="338" t="s">
        <v>9</v>
      </c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"/>
      <c r="DR41" s="3"/>
      <c r="DS41" s="338" t="s">
        <v>10</v>
      </c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</row>
    <row r="42" spans="1:60" ht="11.25">
      <c r="A42" s="1" t="s">
        <v>8</v>
      </c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H42" s="136" t="s">
        <v>111</v>
      </c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</row>
    <row r="43" spans="18:166" ht="11.25">
      <c r="R43" s="338" t="s">
        <v>9</v>
      </c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"/>
      <c r="AG43" s="3"/>
      <c r="AH43" s="338" t="s">
        <v>10</v>
      </c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6" t="s">
        <v>11</v>
      </c>
      <c r="B45" s="156"/>
      <c r="C45" s="287" t="s">
        <v>206</v>
      </c>
      <c r="D45" s="287"/>
      <c r="E45" s="287"/>
      <c r="F45" s="1" t="s">
        <v>11</v>
      </c>
      <c r="I45" s="136" t="s">
        <v>218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56">
        <v>20</v>
      </c>
      <c r="Z45" s="156"/>
      <c r="AA45" s="156"/>
      <c r="AB45" s="156"/>
      <c r="AC45" s="157" t="s">
        <v>212</v>
      </c>
      <c r="AD45" s="157"/>
      <c r="AE45" s="157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2017-02-01T11:01:23Z</cp:lastPrinted>
  <dcterms:created xsi:type="dcterms:W3CDTF">2005-02-01T12:32:18Z</dcterms:created>
  <dcterms:modified xsi:type="dcterms:W3CDTF">2017-02-07T10:37:33Z</dcterms:modified>
  <cp:category/>
  <cp:version/>
  <cp:contentType/>
  <cp:contentStatus/>
</cp:coreProperties>
</file>