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2\"/>
    </mc:Choice>
  </mc:AlternateContent>
  <xr:revisionPtr revIDLastSave="0" documentId="13_ncr:1_{F48E718A-EDDE-44AA-AE5F-6384352CB025}" xr6:coauthVersionLast="47" xr6:coauthVersionMax="47" xr10:uidLastSave="{00000000-0000-0000-0000-000000000000}"/>
  <bookViews>
    <workbookView xWindow="3465" yWindow="3450" windowWidth="21600" windowHeight="11400" tabRatio="5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Доходы!#REF!</definedName>
    <definedName name="LAST_CELL" localSheetId="2">Источники!$F$35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Доходы!#REF!</definedName>
    <definedName name="REND_1" localSheetId="2">Источники!$A$23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23" i="2" l="1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6" i="2"/>
  <c r="F13" i="2" s="1"/>
  <c r="D16" i="2"/>
  <c r="D13" i="2" s="1"/>
  <c r="E13" i="2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E34" i="1"/>
  <c r="F34" i="1" s="1"/>
  <c r="F32" i="1"/>
  <c r="F31" i="1"/>
  <c r="F30" i="1"/>
  <c r="F29" i="1"/>
  <c r="F28" i="1"/>
  <c r="F27" i="1"/>
  <c r="F26" i="1"/>
  <c r="F25" i="1"/>
  <c r="F24" i="1"/>
  <c r="F23" i="1"/>
  <c r="F22" i="1"/>
  <c r="F19" i="1"/>
  <c r="E21" i="1" l="1"/>
  <c r="F21" i="1" s="1"/>
</calcChain>
</file>

<file path=xl/sharedStrings.xml><?xml version="1.0" encoding="utf-8"?>
<sst xmlns="http://schemas.openxmlformats.org/spreadsheetml/2006/main" count="651" uniqueCount="391">
  <si>
    <t>ОТЧЕТ ОБ ИСПОЛНЕНИИ БЮДЖЕТА</t>
  </si>
  <si>
    <t>КОДЫ</t>
  </si>
  <si>
    <t xml:space="preserve">  Форма по ОКУД</t>
  </si>
  <si>
    <t>0503117</t>
  </si>
  <si>
    <t>на31 декабря 2023 г.</t>
  </si>
  <si>
    <t xml:space="preserve">                   Дата</t>
  </si>
  <si>
    <t>01.01.2024 г</t>
  </si>
  <si>
    <t xml:space="preserve">             по ОКПО</t>
  </si>
  <si>
    <t>04228154</t>
  </si>
  <si>
    <t>Наименование финансового органа</t>
  </si>
  <si>
    <t>Администрация Зеленовского сельского поселения</t>
  </si>
  <si>
    <t xml:space="preserve">    Глава по БК</t>
  </si>
  <si>
    <t>951</t>
  </si>
  <si>
    <t>Наименование публично-правового образования</t>
  </si>
  <si>
    <t>Зеленовское сельское поселение Тарасовского района</t>
  </si>
  <si>
    <t>по ОКТМО</t>
  </si>
  <si>
    <t>60653425</t>
  </si>
  <si>
    <t>Периодичность: месячная</t>
  </si>
  <si>
    <t>Единица измерения: руб.</t>
  </si>
  <si>
    <t xml:space="preserve">             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</si>
  <si>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</si>
  <si>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</si>
  <si>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</si>
  <si>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</si>
  <si>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</si>
  <si>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</si>
  <si>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</si>
  <si>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</si>
  <si>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</si>
  <si>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</si>
  <si>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</si>
  <si>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</si>
  <si>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</si>
  <si>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</si>
  <si>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</si>
  <si>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</si>
  <si>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</si>
  <si>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</si>
  <si>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</si>
  <si>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</si>
  <si>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</si>
  <si>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</si>
  <si>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</si>
  <si>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</si>
  <si>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</si>
  <si>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</si>
  <si>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</si>
  <si>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</si>
  <si>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</si>
  <si>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</si>
  <si>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</si>
  <si>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</si>
  <si>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</si>
  <si>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</si>
  <si>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</si>
  <si>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</si>
  <si>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</si>
  <si>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</si>
  <si>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</si>
  <si>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</si>
  <si>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18210503010013000110</t>
  </si>
  <si>
    <t>НАЛОГИ НА ИМУЩЕСТВО</t>
  </si>
  <si>
    <t>182 10600000000000000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</si>
  <si>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</si>
  <si>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</si>
  <si>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</t>
  </si>
  <si>
    <t>182 10601010030000110</t>
  </si>
  <si>
    <t>Налог на имущество физических лиц, взимаемый по ставкам, применяемым к объектам налогообложения, расположенным в границах внутригородских муниципальных образований городов федерального значения (сумма платежа (перерасчеты, недоимка и задолженность по соответствующему платежу, в том числе по отмененному)</t>
  </si>
  <si>
    <t>182 10601010031000110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</si>
  <si>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</si>
  <si>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</si>
  <si>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</si>
  <si>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</si>
  <si>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</si>
  <si>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</si>
  <si>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</si>
  <si>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</si>
  <si>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</si>
  <si>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</si>
  <si>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</si>
  <si>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</si>
  <si>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</si>
  <si>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</si>
  <si>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</si>
  <si>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</si>
  <si>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</si>
  <si>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</si>
  <si>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</si>
  <si>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</si>
  <si>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</si>
  <si>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</si>
  <si>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</si>
  <si>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</si>
  <si>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</si>
  <si>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</si>
  <si>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</si>
  <si>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</si>
  <si>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</si>
  <si>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</si>
  <si>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</si>
  <si>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</si>
  <si>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</si>
  <si>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</si>
  <si>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951  11105030000000120</t>
  </si>
  <si>
    <t>30853,,32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</si>
  <si>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</si>
  <si>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</si>
  <si>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ДОХОДЫ ОТ ПРОДАЖИ МАТЕРИАЛЬНЫХ И НЕМАТЕРИАЛЬНЫХ АКТИВОВ</t>
  </si>
  <si>
    <t>95111400000000000000</t>
  </si>
  <si>
    <t>Доходы от продажи земельных участков, находящихся в государственной и муниципальной собственности</t>
  </si>
  <si>
    <t>95111406000000000430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</si>
  <si>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</si>
  <si>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951 11406020000000430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</si>
  <si>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</si>
  <si>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951 11406025100000430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</si>
  <si>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</si>
  <si>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</si>
  <si>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</si>
  <si>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</si>
  <si>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</si>
  <si>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</si>
  <si>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</si>
  <si>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</si>
  <si>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</si>
  <si>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</si>
  <si>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</si>
  <si>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</si>
  <si>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</si>
  <si>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</si>
  <si>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</si>
  <si>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</si>
  <si>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</si>
  <si>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</si>
  <si>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</si>
  <si>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</si>
  <si>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</si>
  <si>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</si>
  <si>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</si>
  <si>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</si>
  <si>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</si>
  <si>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</si>
  <si>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</si>
  <si>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</si>
  <si>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</si>
  <si>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</si>
  <si>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</si>
  <si>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</si>
  <si>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</si>
  <si>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</si>
  <si>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</si>
  <si>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</si>
  <si>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Прочие межбюджетные трансферты, передаваемые бюджетам</t>
  </si>
  <si>
    <t>951 20249999000000150</t>
  </si>
  <si>
    <t>Прочие межбюджетные трансферты, передаваемые бюджетам сельских поселений</t>
  </si>
  <si>
    <t>951 20249999100000150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</si>
  <si>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</si>
  <si>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</si>
  <si>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</si>
  <si>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</si>
  <si>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</si>
  <si>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</si>
  <si>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</si>
  <si>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</si>
  <si>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</si>
  <si>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</si>
  <si>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</si>
  <si>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</si>
  <si>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</si>
  <si>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</si>
  <si>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</si>
  <si>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</si>
  <si>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</si>
  <si>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</si>
  <si>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</si>
  <si>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</si>
  <si>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</si>
  <si>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</si>
  <si>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</si>
  <si>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</si>
  <si>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</si>
  <si>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</si>
  <si>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</si>
  <si>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</si>
  <si>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</si>
  <si>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</si>
  <si>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</si>
  <si>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</si>
  <si>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</si>
  <si>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</si>
  <si>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</si>
  <si>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</si>
  <si>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</si>
  <si>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</si>
  <si>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</si>
  <si>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</si>
  <si>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</si>
  <si>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</si>
  <si>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</si>
  <si>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</si>
  <si>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</si>
  <si>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</si>
  <si>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</si>
  <si>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</si>
  <si>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</si>
  <si>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</si>
  <si>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</si>
  <si>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</si>
  <si>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</si>
  <si>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</si>
  <si>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</si>
  <si>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</si>
  <si>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</si>
  <si>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</si>
  <si>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</si>
  <si>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</si>
  <si>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</si>
  <si>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</si>
  <si>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</si>
  <si>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</si>
  <si>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</si>
  <si>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</si>
  <si>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</si>
  <si>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</si>
  <si>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</si>
  <si>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</si>
  <si>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</si>
  <si>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</si>
  <si>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</si>
  <si>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</si>
  <si>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</si>
  <si>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</si>
  <si>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</si>
  <si>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</si>
  <si>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</si>
  <si>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</si>
  <si>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</si>
  <si>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</si>
  <si>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</si>
  <si>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</si>
  <si>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</si>
  <si>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</si>
  <si>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</si>
  <si>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</si>
  <si>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</si>
  <si>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</si>
  <si>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</si>
  <si>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</si>
  <si>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</si>
  <si>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</si>
  <si>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</si>
  <si>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 xml:space="preserve">951 0203 8990051180 244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</si>
  <si>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</si>
  <si>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</si>
  <si>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</si>
  <si>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</si>
  <si>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</si>
  <si>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</si>
  <si>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</si>
  <si>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</si>
  <si>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</si>
  <si>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</si>
  <si>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</si>
  <si>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</si>
  <si>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</si>
  <si>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</si>
  <si>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</si>
  <si>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</si>
  <si>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</si>
  <si>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</si>
  <si>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</si>
  <si>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</si>
  <si>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</si>
  <si>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</si>
  <si>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</si>
  <si>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</si>
  <si>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</si>
  <si>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</si>
  <si>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</si>
  <si>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</si>
  <si>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</si>
  <si>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</si>
  <si>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</si>
  <si>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</si>
  <si>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</si>
  <si>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</si>
  <si>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</si>
  <si>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</si>
  <si>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</si>
  <si>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</si>
  <si>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</si>
  <si>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</si>
  <si>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</si>
  <si>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</si>
  <si>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</si>
  <si>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</si>
  <si>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</si>
  <si>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</si>
  <si>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</si>
  <si>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</si>
  <si>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</si>
  <si>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</si>
  <si>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</si>
  <si>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</si>
  <si>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</si>
  <si>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</si>
  <si>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</si>
  <si>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</si>
  <si>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</si>
  <si>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</si>
  <si>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</si>
  <si>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</si>
  <si>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</si>
  <si>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</si>
  <si>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</si>
  <si>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</si>
  <si>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</si>
  <si>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</si>
  <si>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</si>
  <si>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</si>
  <si>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</si>
  <si>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</si>
  <si>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</si>
  <si>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</si>
  <si>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</si>
  <si>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</si>
  <si>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</si>
  <si>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</si>
  <si>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</si>
  <si>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</si>
  <si>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</si>
  <si>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</si>
  <si>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</si>
  <si>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</si>
  <si>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</si>
  <si>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</si>
  <si>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</si>
  <si>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</si>
  <si>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</si>
  <si>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</si>
  <si>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</si>
  <si>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</si>
  <si>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</si>
  <si>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</si>
  <si>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</si>
  <si>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</si>
  <si>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</si>
  <si>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</si>
  <si>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</si>
  <si>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</si>
  <si>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</si>
  <si>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</si>
  <si>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</si>
  <si>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</si>
  <si>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</si>
  <si>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</si>
  <si>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</si>
  <si>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</si>
  <si>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</si>
  <si>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</si>
  <si>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</si>
  <si>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</si>
  <si>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</si>
  <si>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</si>
  <si>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</si>
  <si>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</si>
  <si>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</si>
  <si>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</si>
  <si>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</si>
  <si>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</si>
  <si>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</si>
  <si>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</si>
  <si>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</si>
  <si>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</si>
  <si>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"01"    января  2024  г.</t>
  </si>
  <si>
    <t>Доходы/EXPORT_SRC_KIND</t>
  </si>
  <si>
    <t>ПОС</t>
  </si>
  <si>
    <t>Доходы/FORM_CODE</t>
  </si>
  <si>
    <t>117</t>
  </si>
  <si>
    <t>Доходы/REG_DATE</t>
  </si>
  <si>
    <t>01.12.2023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</si>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</sst>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&quot; г.&quot;"/>
    <numFmt numFmtId="165" formatCode="?"/>
  </numFmts>
  <fonts count="6">
    <font>
      <sz val="10"/>
      <name val="Arial"/>
      <charset val="1"/>
    </font>
    <font>
      <b/>
      <sz val="11"/>
      <name val="Arial Cyr"/>
      <charset val="1"/>
    </font>
    <font>
      <sz val="8"/>
      <name val="Arial Cyr"/>
      <charset val="1"/>
    </font>
    <font>
      <sz val="10"/>
      <name val="Arial Cyr"/>
      <charset val="1"/>
    </font>
    <font>
      <b/>
      <sz val="8"/>
      <name val="Arial Cyr"/>
      <charset val="1"/>
    </font>
    <font>
      <sz val="8"/>
      <name val="Arial Cy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49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"/>
    </xf>
    <xf numFmtId="0" fontId="1" fillId="0" borderId="0" xfId="0" applyFont="1"/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left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9" xfId="0" applyNumberFormat="1" applyFont="1" applyBorder="1" applyAlignment="1">
      <alignment horizontal="right"/>
    </xf>
    <xf numFmtId="49" fontId="2" fillId="0" borderId="20" xfId="0" applyNumberFormat="1" applyFont="1" applyBorder="1" applyAlignment="1">
      <alignment horizontal="left" wrapText="1"/>
    </xf>
    <xf numFmtId="49" fontId="2" fillId="0" borderId="21" xfId="0" applyNumberFormat="1" applyFont="1" applyBorder="1" applyAlignment="1">
      <alignment horizontal="center" wrapText="1"/>
    </xf>
    <xf numFmtId="49" fontId="2" fillId="0" borderId="22" xfId="0" applyNumberFormat="1" applyFont="1" applyBorder="1" applyAlignment="1">
      <alignment horizontal="center"/>
    </xf>
    <xf numFmtId="4" fontId="2" fillId="0" borderId="23" xfId="0" applyNumberFormat="1" applyFont="1" applyBorder="1" applyAlignment="1">
      <alignment horizontal="right"/>
    </xf>
    <xf numFmtId="4" fontId="2" fillId="0" borderId="24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center" wrapText="1"/>
    </xf>
    <xf numFmtId="49" fontId="4" fillId="0" borderId="17" xfId="0" applyNumberFormat="1" applyFont="1" applyBorder="1" applyAlignment="1">
      <alignment horizontal="center"/>
    </xf>
    <xf numFmtId="4" fontId="4" fillId="0" borderId="18" xfId="0" applyNumberFormat="1" applyFont="1" applyBorder="1" applyAlignment="1">
      <alignment horizontal="right"/>
    </xf>
    <xf numFmtId="4" fontId="4" fillId="0" borderId="25" xfId="0" applyNumberFormat="1" applyFont="1" applyBorder="1" applyAlignment="1">
      <alignment horizontal="right"/>
    </xf>
    <xf numFmtId="165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5" fillId="0" borderId="26" xfId="0" applyNumberFormat="1" applyFont="1" applyBorder="1" applyAlignment="1">
      <alignment horizontal="left" wrapText="1"/>
    </xf>
    <xf numFmtId="165" fontId="4" fillId="0" borderId="15" xfId="0" applyNumberFormat="1" applyFont="1" applyBorder="1" applyAlignment="1">
      <alignment horizontal="left" wrapText="1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49" fontId="2" fillId="0" borderId="3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6" xfId="0" applyFont="1" applyBorder="1" applyAlignment="1">
      <alignment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28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right"/>
    </xf>
    <xf numFmtId="4" fontId="4" fillId="0" borderId="28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0" fontId="2" fillId="0" borderId="20" xfId="0" applyFont="1" applyBorder="1"/>
    <xf numFmtId="0" fontId="3" fillId="0" borderId="21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23" xfId="0" applyFont="1" applyBorder="1"/>
    <xf numFmtId="0" fontId="3" fillId="0" borderId="24" xfId="0" applyFont="1" applyBorder="1"/>
    <xf numFmtId="49" fontId="2" fillId="0" borderId="19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25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5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0" fontId="2" fillId="0" borderId="46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 wrapText="1"/>
    </xf>
    <xf numFmtId="49" fontId="4" fillId="0" borderId="29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49" fontId="3" fillId="0" borderId="32" xfId="0" applyNumberFormat="1" applyFont="1" applyBorder="1"/>
    <xf numFmtId="0" fontId="3" fillId="0" borderId="32" xfId="0" applyFont="1" applyBorder="1"/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left" wrapText="1"/>
    </xf>
    <xf numFmtId="49" fontId="2" fillId="0" borderId="34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right"/>
    </xf>
    <xf numFmtId="0" fontId="2" fillId="0" borderId="44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5400</xdr:colOff>
      <xdr:row>25</xdr:row>
      <xdr:rowOff>31320</xdr:rowOff>
    </xdr:from>
    <xdr:to>
      <xdr:col>0</xdr:col>
      <xdr:colOff>1882440</xdr:colOff>
      <xdr:row>25</xdr:row>
      <xdr:rowOff>274680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400" y="4241520"/>
          <a:ext cx="187704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b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Глава Администрации Зеленовского сельского поселения 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2185920</xdr:colOff>
      <xdr:row>25</xdr:row>
      <xdr:rowOff>31320</xdr:rowOff>
    </xdr:from>
    <xdr:to>
      <xdr:col>1</xdr:col>
      <xdr:colOff>97200</xdr:colOff>
      <xdr:row>25</xdr:row>
      <xdr:rowOff>274680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185920" y="4241520"/>
          <a:ext cx="89208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2185920</xdr:colOff>
      <xdr:row>25</xdr:row>
      <xdr:rowOff>277560</xdr:rowOff>
    </xdr:from>
    <xdr:to>
      <xdr:col>1</xdr:col>
      <xdr:colOff>97200</xdr:colOff>
      <xdr:row>26</xdr:row>
      <xdr:rowOff>25920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185920" y="4487760"/>
          <a:ext cx="89208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2185920</xdr:colOff>
      <xdr:row>25</xdr:row>
      <xdr:rowOff>277560</xdr:rowOff>
    </xdr:from>
    <xdr:to>
      <xdr:col>1</xdr:col>
      <xdr:colOff>97920</xdr:colOff>
      <xdr:row>25</xdr:row>
      <xdr:rowOff>277920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185920" y="4487760"/>
          <a:ext cx="892800" cy="36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8640</xdr:colOff>
      <xdr:row>25</xdr:row>
      <xdr:rowOff>31320</xdr:rowOff>
    </xdr:from>
    <xdr:to>
      <xdr:col>2</xdr:col>
      <xdr:colOff>1885680</xdr:colOff>
      <xdr:row>25</xdr:row>
      <xdr:rowOff>274680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381840" y="4241520"/>
          <a:ext cx="187704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8640</xdr:colOff>
      <xdr:row>25</xdr:row>
      <xdr:rowOff>277560</xdr:rowOff>
    </xdr:from>
    <xdr:to>
      <xdr:col>2</xdr:col>
      <xdr:colOff>1885680</xdr:colOff>
      <xdr:row>26</xdr:row>
      <xdr:rowOff>25920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381840" y="4487760"/>
          <a:ext cx="1877040" cy="243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8280</xdr:colOff>
      <xdr:row>25</xdr:row>
      <xdr:rowOff>277560</xdr:rowOff>
    </xdr:from>
    <xdr:to>
      <xdr:col>2</xdr:col>
      <xdr:colOff>1886040</xdr:colOff>
      <xdr:row>25</xdr:row>
      <xdr:rowOff>277920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3381480" y="4487760"/>
          <a:ext cx="1877760" cy="36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5400</xdr:colOff>
      <xdr:row>28</xdr:row>
      <xdr:rowOff>78120</xdr:rowOff>
    </xdr:from>
    <xdr:to>
      <xdr:col>0</xdr:col>
      <xdr:colOff>1882440</xdr:colOff>
      <xdr:row>30</xdr:row>
      <xdr:rowOff>9360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5400" y="5107320"/>
          <a:ext cx="1877040" cy="255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b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Заведующий сектором экономики и финансов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2185920</xdr:colOff>
      <xdr:row>28</xdr:row>
      <xdr:rowOff>78120</xdr:rowOff>
    </xdr:from>
    <xdr:to>
      <xdr:col>1</xdr:col>
      <xdr:colOff>97200</xdr:colOff>
      <xdr:row>30</xdr:row>
      <xdr:rowOff>9360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185920" y="5107320"/>
          <a:ext cx="892080" cy="255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2185920</xdr:colOff>
      <xdr:row>30</xdr:row>
      <xdr:rowOff>11880</xdr:rowOff>
    </xdr:from>
    <xdr:to>
      <xdr:col>1</xdr:col>
      <xdr:colOff>97200</xdr:colOff>
      <xdr:row>30</xdr:row>
      <xdr:rowOff>134280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2185920" y="5365080"/>
          <a:ext cx="892080" cy="122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2185920</xdr:colOff>
      <xdr:row>30</xdr:row>
      <xdr:rowOff>11520</xdr:rowOff>
    </xdr:from>
    <xdr:to>
      <xdr:col>1</xdr:col>
      <xdr:colOff>97920</xdr:colOff>
      <xdr:row>30</xdr:row>
      <xdr:rowOff>11880</xdr:rowOff>
    </xdr:to>
    <xdr:sp macro="" textlink="">
      <xdr:nvSpPr>
        <xdr:cNvPr id="12" name="Line 1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185920" y="5364720"/>
          <a:ext cx="892800" cy="36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8640</xdr:colOff>
      <xdr:row>28</xdr:row>
      <xdr:rowOff>78120</xdr:rowOff>
    </xdr:from>
    <xdr:to>
      <xdr:col>2</xdr:col>
      <xdr:colOff>1885680</xdr:colOff>
      <xdr:row>30</xdr:row>
      <xdr:rowOff>9360</xdr:rowOff>
    </xdr:to>
    <xdr:sp macro="" textlink="">
      <xdr:nvSpPr>
        <xdr:cNvPr id="13" name="Text Box 14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3381840" y="5107320"/>
          <a:ext cx="1877040" cy="255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8640</xdr:colOff>
      <xdr:row>30</xdr:row>
      <xdr:rowOff>11880</xdr:rowOff>
    </xdr:from>
    <xdr:to>
      <xdr:col>2</xdr:col>
      <xdr:colOff>1885680</xdr:colOff>
      <xdr:row>30</xdr:row>
      <xdr:rowOff>134280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381840" y="5365080"/>
          <a:ext cx="1877040" cy="122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8280</xdr:colOff>
      <xdr:row>30</xdr:row>
      <xdr:rowOff>11520</xdr:rowOff>
    </xdr:from>
    <xdr:to>
      <xdr:col>2</xdr:col>
      <xdr:colOff>1886040</xdr:colOff>
      <xdr:row>30</xdr:row>
      <xdr:rowOff>11880</xdr:rowOff>
    </xdr:to>
    <xdr:sp macro="" textlink="">
      <xdr:nvSpPr>
        <xdr:cNvPr id="15" name="Line 16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3381480" y="5364720"/>
          <a:ext cx="1877760" cy="36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5400</xdr:colOff>
      <xdr:row>32</xdr:row>
      <xdr:rowOff>96480</xdr:rowOff>
    </xdr:from>
    <xdr:to>
      <xdr:col>0</xdr:col>
      <xdr:colOff>1882440</xdr:colOff>
      <xdr:row>33</xdr:row>
      <xdr:rowOff>57600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400" y="5773320"/>
          <a:ext cx="1877040" cy="123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b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Главный бухгалтер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2185920</xdr:colOff>
      <xdr:row>32</xdr:row>
      <xdr:rowOff>96480</xdr:rowOff>
    </xdr:from>
    <xdr:to>
      <xdr:col>1</xdr:col>
      <xdr:colOff>97200</xdr:colOff>
      <xdr:row>33</xdr:row>
      <xdr:rowOff>57600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185920" y="5773320"/>
          <a:ext cx="892080" cy="123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2185920</xdr:colOff>
      <xdr:row>33</xdr:row>
      <xdr:rowOff>59760</xdr:rowOff>
    </xdr:from>
    <xdr:to>
      <xdr:col>1</xdr:col>
      <xdr:colOff>97200</xdr:colOff>
      <xdr:row>34</xdr:row>
      <xdr:rowOff>20880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185920" y="5898600"/>
          <a:ext cx="892080" cy="123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(подпись)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2185920</xdr:colOff>
      <xdr:row>33</xdr:row>
      <xdr:rowOff>59400</xdr:rowOff>
    </xdr:from>
    <xdr:to>
      <xdr:col>1</xdr:col>
      <xdr:colOff>97920</xdr:colOff>
      <xdr:row>33</xdr:row>
      <xdr:rowOff>59760</xdr:rowOff>
    </xdr:to>
    <xdr:sp macro="" textlink="">
      <xdr:nvSpPr>
        <xdr:cNvPr id="19" name="Line 21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2185920" y="5898240"/>
          <a:ext cx="892800" cy="36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8640</xdr:colOff>
      <xdr:row>32</xdr:row>
      <xdr:rowOff>96480</xdr:rowOff>
    </xdr:from>
    <xdr:to>
      <xdr:col>2</xdr:col>
      <xdr:colOff>1885680</xdr:colOff>
      <xdr:row>33</xdr:row>
      <xdr:rowOff>57600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381840" y="5773320"/>
          <a:ext cx="1877040" cy="123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2</xdr:col>
      <xdr:colOff>8640</xdr:colOff>
      <xdr:row>33</xdr:row>
      <xdr:rowOff>59760</xdr:rowOff>
    </xdr:from>
    <xdr:to>
      <xdr:col>2</xdr:col>
      <xdr:colOff>1885680</xdr:colOff>
      <xdr:row>34</xdr:row>
      <xdr:rowOff>20880</xdr:rowOff>
    </xdr:to>
    <xdr:sp macro="" textlink="">
      <xdr:nvSpPr>
        <xdr:cNvPr id="21" name="Text Box 2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3381840" y="5898600"/>
          <a:ext cx="1877040" cy="1231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0" tIns="0" rIns="0" bIns="0" anchor="t" upright="1">
          <a:noAutofit/>
        </a:bodyPr>
        <a:lstStyle/>
        <a:p>
          <a:pPr algn="ctr">
            <a:lnSpc>
              <a:spcPct val="100000"/>
            </a:lnSpc>
          </a:pPr>
          <a:r>
            <a:rPr lang="ru-RU" sz="800" b="0" strike="noStrike" spc="-1">
              <a:solidFill>
                <a:srgbClr val="000000"/>
              </a:solidFill>
              <a:latin typeface="Arial"/>
            </a:rPr>
            <a:t>(расшифровка подписи)</a:t>
          </a:r>
          <a:endParaRPr lang="ru-RU" sz="8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8280</xdr:colOff>
      <xdr:row>33</xdr:row>
      <xdr:rowOff>59400</xdr:rowOff>
    </xdr:from>
    <xdr:to>
      <xdr:col>2</xdr:col>
      <xdr:colOff>1886040</xdr:colOff>
      <xdr:row>33</xdr:row>
      <xdr:rowOff>59760</xdr:rowOff>
    </xdr:to>
    <xdr:sp macro="" textlink="">
      <xdr:nvSpPr>
        <xdr:cNvPr id="22" name="Line 24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3381480" y="5898240"/>
          <a:ext cx="1877760" cy="360"/>
        </a:xfrm>
        <a:prstGeom prst="line">
          <a:avLst/>
        </a:prstGeom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showGridLines="0" topLeftCell="A64" zoomScaleNormal="100" workbookViewId="0">
      <selection activeCell="C32" sqref="C32"/>
    </sheetView>
  </sheetViews>
  <sheetFormatPr defaultColWidth="8.7109375" defaultRowHeight="12.7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0"/>
      <c r="B1" s="100"/>
      <c r="C1" s="100"/>
      <c r="D1" s="100"/>
      <c r="E1" s="3"/>
      <c r="F1" s="3"/>
    </row>
    <row r="2" spans="1:6" ht="16.5" customHeight="1">
      <c r="A2" s="100" t="s">
        <v>0</v>
      </c>
      <c r="B2" s="100"/>
      <c r="C2" s="100"/>
      <c r="D2" s="100"/>
      <c r="E2" s="4"/>
      <c r="F2" s="5" t="s">
        <v>1</v>
      </c>
    </row>
    <row r="3" spans="1:6">
      <c r="A3" s="6"/>
      <c r="B3" s="6"/>
      <c r="C3" s="6"/>
      <c r="D3" s="6"/>
      <c r="E3" s="1" t="s">
        <v>2</v>
      </c>
      <c r="F3" s="7" t="s">
        <v>3</v>
      </c>
    </row>
    <row r="4" spans="1:6">
      <c r="A4" s="103" t="s">
        <v>4</v>
      </c>
      <c r="B4" s="103"/>
      <c r="C4" s="103"/>
      <c r="D4" s="103"/>
      <c r="E4" s="4" t="s">
        <v>5</v>
      </c>
      <c r="F4" s="8" t="s">
        <v>6</v>
      </c>
    </row>
    <row r="5" spans="1:6">
      <c r="A5" s="9"/>
      <c r="B5" s="9"/>
      <c r="C5" s="9"/>
      <c r="D5" s="9"/>
      <c r="E5" s="4" t="s">
        <v>7</v>
      </c>
      <c r="F5" s="10" t="s">
        <v>8</v>
      </c>
    </row>
    <row r="6" spans="1:6" ht="12.75" customHeight="1">
      <c r="A6" s="11" t="s">
        <v>9</v>
      </c>
      <c r="B6" s="104" t="s">
        <v>10</v>
      </c>
      <c r="C6" s="104"/>
      <c r="D6" s="104"/>
      <c r="E6" s="4" t="s">
        <v>11</v>
      </c>
      <c r="F6" s="10" t="s">
        <v>12</v>
      </c>
    </row>
    <row r="7" spans="1:6" ht="12.75" customHeight="1">
      <c r="A7" s="11" t="s">
        <v>13</v>
      </c>
      <c r="B7" s="105" t="s">
        <v>14</v>
      </c>
      <c r="C7" s="105"/>
      <c r="D7" s="105"/>
      <c r="E7" s="4" t="s">
        <v>15</v>
      </c>
      <c r="F7" s="12" t="s">
        <v>16</v>
      </c>
    </row>
    <row r="8" spans="1:6">
      <c r="A8" s="11" t="s">
        <v>17</v>
      </c>
      <c r="B8" s="11"/>
      <c r="C8" s="11"/>
      <c r="D8" s="13"/>
      <c r="E8" s="4"/>
      <c r="F8" s="10"/>
    </row>
    <row r="9" spans="1:6">
      <c r="A9" s="11" t="s">
        <v>18</v>
      </c>
      <c r="B9" s="11"/>
      <c r="C9" s="14"/>
      <c r="D9" s="13"/>
      <c r="E9" s="4" t="s">
        <v>19</v>
      </c>
      <c r="F9" s="15" t="s">
        <v>20</v>
      </c>
    </row>
    <row r="10" spans="1:6" ht="20.25" customHeight="1">
      <c r="A10" s="100" t="s">
        <v>21</v>
      </c>
      <c r="B10" s="100"/>
      <c r="C10" s="100"/>
      <c r="D10" s="100"/>
      <c r="E10" s="2"/>
      <c r="F10" s="16"/>
    </row>
    <row r="11" spans="1:6" ht="3.75" customHeight="1">
      <c r="A11" s="101" t="s">
        <v>22</v>
      </c>
      <c r="B11" s="102" t="s">
        <v>23</v>
      </c>
      <c r="C11" s="102" t="s">
        <v>24</v>
      </c>
      <c r="D11" s="98" t="s">
        <v>25</v>
      </c>
      <c r="E11" s="98" t="s">
        <v>26</v>
      </c>
      <c r="F11" s="99" t="s">
        <v>27</v>
      </c>
    </row>
    <row r="12" spans="1:6" ht="3" customHeight="1">
      <c r="A12" s="101"/>
      <c r="B12" s="102"/>
      <c r="C12" s="102"/>
      <c r="D12" s="98"/>
      <c r="E12" s="98"/>
      <c r="F12" s="99"/>
    </row>
    <row r="13" spans="1:6" ht="3" customHeight="1">
      <c r="A13" s="101"/>
      <c r="B13" s="102"/>
      <c r="C13" s="102"/>
      <c r="D13" s="98"/>
      <c r="E13" s="98"/>
      <c r="F13" s="99"/>
    </row>
    <row r="14" spans="1:6" ht="3" customHeight="1">
      <c r="A14" s="101"/>
      <c r="B14" s="102"/>
      <c r="C14" s="102"/>
      <c r="D14" s="98"/>
      <c r="E14" s="98"/>
      <c r="F14" s="99"/>
    </row>
    <row r="15" spans="1:6" ht="3" customHeight="1">
      <c r="A15" s="101"/>
      <c r="B15" s="102"/>
      <c r="C15" s="102"/>
      <c r="D15" s="98"/>
      <c r="E15" s="98"/>
      <c r="F15" s="99"/>
    </row>
    <row r="16" spans="1:6" ht="3" customHeight="1">
      <c r="A16" s="101"/>
      <c r="B16" s="102"/>
      <c r="C16" s="102"/>
      <c r="D16" s="98"/>
      <c r="E16" s="98"/>
      <c r="F16" s="99"/>
    </row>
    <row r="17" spans="1:6" ht="23.25" customHeight="1">
      <c r="A17" s="101"/>
      <c r="B17" s="102"/>
      <c r="C17" s="102"/>
      <c r="D17" s="98"/>
      <c r="E17" s="98"/>
      <c r="F17" s="99"/>
    </row>
    <row r="18" spans="1:6" ht="12" customHeight="1">
      <c r="A18" s="17">
        <v>1</v>
      </c>
      <c r="B18" s="18">
        <v>2</v>
      </c>
      <c r="C18" s="19">
        <v>3</v>
      </c>
      <c r="D18" s="20" t="s">
        <v>28</v>
      </c>
      <c r="E18" s="21" t="s">
        <v>29</v>
      </c>
      <c r="F18" s="22" t="s">
        <v>30</v>
      </c>
    </row>
    <row r="19" spans="1:6">
      <c r="A19" s="23" t="s">
        <v>31</v>
      </c>
      <c r="B19" s="24" t="s">
        <v>32</v>
      </c>
      <c r="C19" s="25" t="s">
        <v>33</v>
      </c>
      <c r="D19" s="26">
        <v>13834916</v>
      </c>
      <c r="E19" s="27">
        <v>13061687.4</v>
      </c>
      <c r="F19" s="26">
        <f>IF(OR(D19="-",IF(E19="-",0,E19)&gt;=IF(D19="-",0,D19)),"-",IF(D19="-",0,D19)-IF(E19="-",0,E19))</f>
        <v>773228.59999999963</v>
      </c>
    </row>
    <row r="20" spans="1:6">
      <c r="A20" s="28" t="s">
        <v>34</v>
      </c>
      <c r="B20" s="29"/>
      <c r="C20" s="30"/>
      <c r="D20" s="31"/>
      <c r="E20" s="31"/>
      <c r="F20" s="32"/>
    </row>
    <row r="21" spans="1:6">
      <c r="A21" s="33" t="s">
        <v>35</v>
      </c>
      <c r="B21" s="34" t="s">
        <v>32</v>
      </c>
      <c r="C21" s="35" t="s">
        <v>36</v>
      </c>
      <c r="D21" s="36">
        <v>5537147</v>
      </c>
      <c r="E21" s="36">
        <f>E22+E29+E34+E47+E51+E57+E61</f>
        <v>4763918.4000000004</v>
      </c>
      <c r="F21" s="37">
        <f t="shared" ref="F21:F32" si="0">IF(OR(D21="-",IF(E21="-",0,E21)&gt;=IF(D21="-",0,D21)),"-",IF(D21="-",0,D21)-IF(E21="-",0,E21))</f>
        <v>773228.59999999963</v>
      </c>
    </row>
    <row r="22" spans="1:6">
      <c r="A22" s="33" t="s">
        <v>37</v>
      </c>
      <c r="B22" s="34" t="s">
        <v>32</v>
      </c>
      <c r="C22" s="35" t="s">
        <v>38</v>
      </c>
      <c r="D22" s="36">
        <v>381800</v>
      </c>
      <c r="E22" s="36">
        <v>510083.96</v>
      </c>
      <c r="F22" s="37" t="str">
        <f t="shared" si="0"/>
        <v>-</v>
      </c>
    </row>
    <row r="23" spans="1:6">
      <c r="A23" s="33" t="s">
        <v>39</v>
      </c>
      <c r="B23" s="34" t="s">
        <v>32</v>
      </c>
      <c r="C23" s="35" t="s">
        <v>40</v>
      </c>
      <c r="D23" s="36">
        <v>381800</v>
      </c>
      <c r="E23" s="36">
        <v>510083.96</v>
      </c>
      <c r="F23" s="37" t="str">
        <f t="shared" si="0"/>
        <v>-</v>
      </c>
    </row>
    <row r="24" spans="1:6" ht="67.5">
      <c r="A24" s="38" t="s">
        <v>41</v>
      </c>
      <c r="B24" s="39" t="s">
        <v>32</v>
      </c>
      <c r="C24" s="40" t="s">
        <v>42</v>
      </c>
      <c r="D24" s="41">
        <v>381800</v>
      </c>
      <c r="E24" s="41">
        <v>510409.4</v>
      </c>
      <c r="F24" s="42" t="str">
        <f t="shared" si="0"/>
        <v>-</v>
      </c>
    </row>
    <row r="25" spans="1:6" ht="90">
      <c r="A25" s="38" t="s">
        <v>43</v>
      </c>
      <c r="B25" s="39" t="s">
        <v>32</v>
      </c>
      <c r="C25" s="40" t="s">
        <v>44</v>
      </c>
      <c r="D25" s="41" t="s">
        <v>45</v>
      </c>
      <c r="E25" s="41">
        <v>510130.91</v>
      </c>
      <c r="F25" s="42" t="str">
        <f t="shared" si="0"/>
        <v>-</v>
      </c>
    </row>
    <row r="26" spans="1:6" ht="90">
      <c r="A26" s="38" t="s">
        <v>46</v>
      </c>
      <c r="B26" s="39" t="s">
        <v>32</v>
      </c>
      <c r="C26" s="40" t="s">
        <v>47</v>
      </c>
      <c r="D26" s="41" t="s">
        <v>45</v>
      </c>
      <c r="E26" s="41">
        <v>278.49</v>
      </c>
      <c r="F26" s="42" t="str">
        <f t="shared" si="0"/>
        <v>-</v>
      </c>
    </row>
    <row r="27" spans="1:6" ht="33.75">
      <c r="A27" s="43" t="s">
        <v>48</v>
      </c>
      <c r="B27" s="39" t="s">
        <v>32</v>
      </c>
      <c r="C27" s="40" t="s">
        <v>49</v>
      </c>
      <c r="D27" s="41" t="s">
        <v>45</v>
      </c>
      <c r="E27" s="41">
        <v>-325.44</v>
      </c>
      <c r="F27" s="42" t="str">
        <f t="shared" si="0"/>
        <v>-</v>
      </c>
    </row>
    <row r="28" spans="1:6" ht="67.5">
      <c r="A28" s="43" t="s">
        <v>50</v>
      </c>
      <c r="B28" s="39" t="s">
        <v>32</v>
      </c>
      <c r="C28" s="40" t="s">
        <v>51</v>
      </c>
      <c r="D28" s="41" t="s">
        <v>45</v>
      </c>
      <c r="E28" s="41">
        <v>-325.44</v>
      </c>
      <c r="F28" s="42" t="str">
        <f t="shared" si="0"/>
        <v>-</v>
      </c>
    </row>
    <row r="29" spans="1:6">
      <c r="A29" s="33" t="s">
        <v>52</v>
      </c>
      <c r="B29" s="34" t="s">
        <v>32</v>
      </c>
      <c r="C29" s="35" t="s">
        <v>53</v>
      </c>
      <c r="D29" s="36">
        <v>2569000</v>
      </c>
      <c r="E29" s="36">
        <v>1477553.37</v>
      </c>
      <c r="F29" s="37">
        <f t="shared" si="0"/>
        <v>1091446.6299999999</v>
      </c>
    </row>
    <row r="30" spans="1:6">
      <c r="A30" s="33" t="s">
        <v>54</v>
      </c>
      <c r="B30" s="34" t="s">
        <v>32</v>
      </c>
      <c r="C30" s="35" t="s">
        <v>55</v>
      </c>
      <c r="D30" s="36">
        <v>2569000</v>
      </c>
      <c r="E30" s="36">
        <v>1477553.37</v>
      </c>
      <c r="F30" s="37">
        <f t="shared" si="0"/>
        <v>1091446.6299999999</v>
      </c>
    </row>
    <row r="31" spans="1:6">
      <c r="A31" s="43" t="s">
        <v>54</v>
      </c>
      <c r="B31" s="39" t="s">
        <v>32</v>
      </c>
      <c r="C31" s="40" t="s">
        <v>56</v>
      </c>
      <c r="D31" s="41">
        <v>2569000</v>
      </c>
      <c r="E31" s="41">
        <v>1477553.37</v>
      </c>
      <c r="F31" s="42">
        <f t="shared" si="0"/>
        <v>1091446.6299999999</v>
      </c>
    </row>
    <row r="32" spans="1:6" ht="45">
      <c r="A32" s="43" t="s">
        <v>57</v>
      </c>
      <c r="B32" s="39" t="s">
        <v>32</v>
      </c>
      <c r="C32" s="40" t="s">
        <v>58</v>
      </c>
      <c r="D32" s="41" t="s">
        <v>45</v>
      </c>
      <c r="E32" s="41">
        <v>1476353.37</v>
      </c>
      <c r="F32" s="42" t="str">
        <f t="shared" si="0"/>
        <v>-</v>
      </c>
    </row>
    <row r="33" spans="1:6" ht="33.75">
      <c r="A33" s="44" t="s">
        <v>59</v>
      </c>
      <c r="B33" s="39"/>
      <c r="C33" s="40" t="s">
        <v>60</v>
      </c>
      <c r="D33" s="41"/>
      <c r="E33" s="41">
        <v>1200</v>
      </c>
      <c r="F33" s="42"/>
    </row>
    <row r="34" spans="1:6">
      <c r="A34" s="33" t="s">
        <v>61</v>
      </c>
      <c r="B34" s="34" t="s">
        <v>32</v>
      </c>
      <c r="C34" s="35" t="s">
        <v>62</v>
      </c>
      <c r="D34" s="36">
        <v>1913700</v>
      </c>
      <c r="E34" s="36">
        <f>E35+E40</f>
        <v>2094367.51</v>
      </c>
      <c r="F34" s="37" t="str">
        <f t="shared" ref="F34:F80" si="1">IF(OR(D34="-",IF(E34="-",0,E34)&gt;=IF(D34="-",0,D34)),"-",IF(D34="-",0,D34)-IF(E34="-",0,E34))</f>
        <v>-</v>
      </c>
    </row>
    <row r="35" spans="1:6">
      <c r="A35" s="33" t="s">
        <v>63</v>
      </c>
      <c r="B35" s="34" t="s">
        <v>32</v>
      </c>
      <c r="C35" s="35" t="s">
        <v>64</v>
      </c>
      <c r="D35" s="36">
        <v>88000</v>
      </c>
      <c r="E35" s="36">
        <v>111708.82</v>
      </c>
      <c r="F35" s="37" t="str">
        <f t="shared" si="1"/>
        <v>-</v>
      </c>
    </row>
    <row r="36" spans="1:6" ht="56.25">
      <c r="A36" s="43" t="s">
        <v>65</v>
      </c>
      <c r="B36" s="39" t="s">
        <v>32</v>
      </c>
      <c r="C36" s="40" t="s">
        <v>66</v>
      </c>
      <c r="D36" s="41" t="s">
        <v>45</v>
      </c>
      <c r="E36" s="41">
        <v>0</v>
      </c>
      <c r="F36" s="42" t="str">
        <f t="shared" si="1"/>
        <v>-</v>
      </c>
    </row>
    <row r="37" spans="1:6" ht="78.75">
      <c r="A37" s="38" t="s">
        <v>67</v>
      </c>
      <c r="B37" s="39" t="s">
        <v>32</v>
      </c>
      <c r="C37" s="40" t="s">
        <v>68</v>
      </c>
      <c r="D37" s="41" t="s">
        <v>45</v>
      </c>
      <c r="E37" s="41">
        <v>0</v>
      </c>
      <c r="F37" s="42" t="str">
        <f t="shared" si="1"/>
        <v>-</v>
      </c>
    </row>
    <row r="38" spans="1:6" ht="33.75">
      <c r="A38" s="43" t="s">
        <v>69</v>
      </c>
      <c r="B38" s="39" t="s">
        <v>32</v>
      </c>
      <c r="C38" s="40" t="s">
        <v>70</v>
      </c>
      <c r="D38" s="41">
        <v>88000</v>
      </c>
      <c r="E38" s="41">
        <v>111708.82</v>
      </c>
      <c r="F38" s="42" t="str">
        <f t="shared" si="1"/>
        <v>-</v>
      </c>
    </row>
    <row r="39" spans="1:6" ht="67.5">
      <c r="A39" s="43" t="s">
        <v>71</v>
      </c>
      <c r="B39" s="39" t="s">
        <v>32</v>
      </c>
      <c r="C39" s="40" t="s">
        <v>72</v>
      </c>
      <c r="D39" s="41">
        <v>88000</v>
      </c>
      <c r="E39" s="41">
        <v>111708.82</v>
      </c>
      <c r="F39" s="42" t="str">
        <f t="shared" si="1"/>
        <v>-</v>
      </c>
    </row>
    <row r="40" spans="1:6">
      <c r="A40" s="33" t="s">
        <v>73</v>
      </c>
      <c r="B40" s="34" t="s">
        <v>32</v>
      </c>
      <c r="C40" s="35" t="s">
        <v>74</v>
      </c>
      <c r="D40" s="36">
        <v>1825700</v>
      </c>
      <c r="E40" s="36">
        <v>1982658.69</v>
      </c>
      <c r="F40" s="37" t="str">
        <f t="shared" si="1"/>
        <v>-</v>
      </c>
    </row>
    <row r="41" spans="1:6">
      <c r="A41" s="43" t="s">
        <v>75</v>
      </c>
      <c r="B41" s="39" t="s">
        <v>32</v>
      </c>
      <c r="C41" s="40" t="s">
        <v>76</v>
      </c>
      <c r="D41" s="41">
        <v>120000</v>
      </c>
      <c r="E41" s="41">
        <v>336100.5</v>
      </c>
      <c r="F41" s="42" t="str">
        <f t="shared" si="1"/>
        <v>-</v>
      </c>
    </row>
    <row r="42" spans="1:6" ht="33.75">
      <c r="A42" s="43" t="s">
        <v>77</v>
      </c>
      <c r="B42" s="39" t="s">
        <v>32</v>
      </c>
      <c r="C42" s="40" t="s">
        <v>78</v>
      </c>
      <c r="D42" s="41">
        <v>120000</v>
      </c>
      <c r="E42" s="41">
        <v>336100.5</v>
      </c>
      <c r="F42" s="42" t="str">
        <f t="shared" si="1"/>
        <v>-</v>
      </c>
    </row>
    <row r="43" spans="1:6" ht="56.25">
      <c r="A43" s="43" t="s">
        <v>79</v>
      </c>
      <c r="B43" s="39" t="s">
        <v>32</v>
      </c>
      <c r="C43" s="40" t="s">
        <v>80</v>
      </c>
      <c r="D43" s="41" t="s">
        <v>45</v>
      </c>
      <c r="E43" s="41">
        <v>336100.5</v>
      </c>
      <c r="F43" s="42" t="str">
        <f t="shared" si="1"/>
        <v>-</v>
      </c>
    </row>
    <row r="44" spans="1:6">
      <c r="A44" s="43" t="s">
        <v>81</v>
      </c>
      <c r="B44" s="39" t="s">
        <v>32</v>
      </c>
      <c r="C44" s="40" t="s">
        <v>82</v>
      </c>
      <c r="D44" s="41">
        <v>1705700</v>
      </c>
      <c r="E44" s="41">
        <v>1646558.19</v>
      </c>
      <c r="F44" s="42">
        <f t="shared" si="1"/>
        <v>59141.810000000056</v>
      </c>
    </row>
    <row r="45" spans="1:6" ht="33.75">
      <c r="A45" s="43" t="s">
        <v>83</v>
      </c>
      <c r="B45" s="39" t="s">
        <v>32</v>
      </c>
      <c r="C45" s="40" t="s">
        <v>84</v>
      </c>
      <c r="D45" s="41">
        <v>1705700</v>
      </c>
      <c r="E45" s="41">
        <v>1646558.19</v>
      </c>
      <c r="F45" s="42">
        <f t="shared" si="1"/>
        <v>59141.810000000056</v>
      </c>
    </row>
    <row r="46" spans="1:6" ht="56.25">
      <c r="A46" s="43" t="s">
        <v>85</v>
      </c>
      <c r="B46" s="39" t="s">
        <v>32</v>
      </c>
      <c r="C46" s="40" t="s">
        <v>86</v>
      </c>
      <c r="D46" s="41" t="s">
        <v>45</v>
      </c>
      <c r="E46" s="41">
        <v>1646558.19</v>
      </c>
      <c r="F46" s="42" t="str">
        <f t="shared" si="1"/>
        <v>-</v>
      </c>
    </row>
    <row r="47" spans="1:6">
      <c r="A47" s="33" t="s">
        <v>87</v>
      </c>
      <c r="B47" s="34" t="s">
        <v>32</v>
      </c>
      <c r="C47" s="35" t="s">
        <v>88</v>
      </c>
      <c r="D47" s="36">
        <v>4600</v>
      </c>
      <c r="E47" s="36">
        <v>5030</v>
      </c>
      <c r="F47" s="37" t="str">
        <f t="shared" si="1"/>
        <v>-</v>
      </c>
    </row>
    <row r="48" spans="1:6" ht="45">
      <c r="A48" s="33" t="s">
        <v>89</v>
      </c>
      <c r="B48" s="34" t="s">
        <v>32</v>
      </c>
      <c r="C48" s="35" t="s">
        <v>90</v>
      </c>
      <c r="D48" s="36">
        <v>4600</v>
      </c>
      <c r="E48" s="36">
        <v>5030</v>
      </c>
      <c r="F48" s="37" t="str">
        <f t="shared" si="1"/>
        <v>-</v>
      </c>
    </row>
    <row r="49" spans="1:6" ht="67.5">
      <c r="A49" s="43" t="s">
        <v>91</v>
      </c>
      <c r="B49" s="39" t="s">
        <v>32</v>
      </c>
      <c r="C49" s="40" t="s">
        <v>92</v>
      </c>
      <c r="D49" s="41">
        <v>4600</v>
      </c>
      <c r="E49" s="41">
        <v>5030</v>
      </c>
      <c r="F49" s="42" t="str">
        <f t="shared" si="1"/>
        <v>-</v>
      </c>
    </row>
    <row r="50" spans="1:6" ht="67.5">
      <c r="A50" s="43" t="s">
        <v>91</v>
      </c>
      <c r="B50" s="39" t="s">
        <v>32</v>
      </c>
      <c r="C50" s="40" t="s">
        <v>93</v>
      </c>
      <c r="D50" s="41" t="s">
        <v>45</v>
      </c>
      <c r="E50" s="41">
        <v>5030</v>
      </c>
      <c r="F50" s="42" t="str">
        <f t="shared" si="1"/>
        <v>-</v>
      </c>
    </row>
    <row r="51" spans="1:6" ht="33.75">
      <c r="A51" s="33" t="s">
        <v>94</v>
      </c>
      <c r="B51" s="34" t="s">
        <v>32</v>
      </c>
      <c r="C51" s="35" t="s">
        <v>95</v>
      </c>
      <c r="D51" s="36">
        <v>482200</v>
      </c>
      <c r="E51" s="36">
        <v>482346.66</v>
      </c>
      <c r="F51" s="37" t="str">
        <f t="shared" si="1"/>
        <v>-</v>
      </c>
    </row>
    <row r="52" spans="1:6" ht="78.75">
      <c r="A52" s="45" t="s">
        <v>96</v>
      </c>
      <c r="B52" s="34" t="s">
        <v>32</v>
      </c>
      <c r="C52" s="35" t="s">
        <v>97</v>
      </c>
      <c r="D52" s="36">
        <v>482200</v>
      </c>
      <c r="E52" s="36">
        <v>482346.66</v>
      </c>
      <c r="F52" s="37" t="str">
        <f t="shared" si="1"/>
        <v>-</v>
      </c>
    </row>
    <row r="53" spans="1:6" ht="67.5">
      <c r="A53" s="38" t="s">
        <v>98</v>
      </c>
      <c r="B53" s="39" t="s">
        <v>32</v>
      </c>
      <c r="C53" s="40" t="s">
        <v>99</v>
      </c>
      <c r="D53" s="41">
        <v>451500</v>
      </c>
      <c r="E53" s="41">
        <v>451493.34</v>
      </c>
      <c r="F53" s="42">
        <f t="shared" si="1"/>
        <v>6.6599999999743886</v>
      </c>
    </row>
    <row r="54" spans="1:6" ht="67.5">
      <c r="A54" s="43" t="s">
        <v>100</v>
      </c>
      <c r="B54" s="39" t="s">
        <v>32</v>
      </c>
      <c r="C54" s="40" t="s">
        <v>101</v>
      </c>
      <c r="D54" s="41">
        <v>451500</v>
      </c>
      <c r="E54" s="41">
        <v>451493.34</v>
      </c>
      <c r="F54" s="42">
        <f t="shared" si="1"/>
        <v>6.6599999999743886</v>
      </c>
    </row>
    <row r="55" spans="1:6" ht="67.5">
      <c r="A55" s="38" t="s">
        <v>102</v>
      </c>
      <c r="B55" s="39" t="s">
        <v>32</v>
      </c>
      <c r="C55" s="40" t="s">
        <v>103</v>
      </c>
      <c r="D55" s="41">
        <v>30700</v>
      </c>
      <c r="E55" s="41" t="s">
        <v>104</v>
      </c>
      <c r="F55" s="42" t="str">
        <f t="shared" si="1"/>
        <v>-</v>
      </c>
    </row>
    <row r="56" spans="1:6" ht="56.25">
      <c r="A56" s="43" t="s">
        <v>105</v>
      </c>
      <c r="B56" s="39" t="s">
        <v>32</v>
      </c>
      <c r="C56" s="40" t="s">
        <v>106</v>
      </c>
      <c r="D56" s="41">
        <v>30700</v>
      </c>
      <c r="E56" s="41">
        <v>30853.32</v>
      </c>
      <c r="F56" s="42" t="str">
        <f t="shared" si="1"/>
        <v>-</v>
      </c>
    </row>
    <row r="57" spans="1:6" ht="22.5">
      <c r="A57" s="33" t="s">
        <v>107</v>
      </c>
      <c r="B57" s="34" t="s">
        <v>32</v>
      </c>
      <c r="C57" s="35" t="s">
        <v>108</v>
      </c>
      <c r="D57" s="36">
        <v>94447</v>
      </c>
      <c r="E57" s="36">
        <v>94446.9</v>
      </c>
      <c r="F57" s="37">
        <f t="shared" si="1"/>
        <v>0.10000000000582077</v>
      </c>
    </row>
    <row r="58" spans="1:6" ht="33.75">
      <c r="A58" s="33" t="s">
        <v>109</v>
      </c>
      <c r="B58" s="34" t="s">
        <v>32</v>
      </c>
      <c r="C58" s="35" t="s">
        <v>110</v>
      </c>
      <c r="D58" s="36">
        <v>94447</v>
      </c>
      <c r="E58" s="36">
        <v>94446.9</v>
      </c>
      <c r="F58" s="37">
        <f t="shared" si="1"/>
        <v>0.10000000000582077</v>
      </c>
    </row>
    <row r="59" spans="1:6" ht="45">
      <c r="A59" s="43" t="s">
        <v>111</v>
      </c>
      <c r="B59" s="39" t="s">
        <v>32</v>
      </c>
      <c r="C59" s="40" t="s">
        <v>112</v>
      </c>
      <c r="D59" s="41">
        <v>94447</v>
      </c>
      <c r="E59" s="41">
        <v>94446.9</v>
      </c>
      <c r="F59" s="42">
        <f t="shared" si="1"/>
        <v>0.10000000000582077</v>
      </c>
    </row>
    <row r="60" spans="1:6" ht="45">
      <c r="A60" s="43" t="s">
        <v>113</v>
      </c>
      <c r="B60" s="39" t="s">
        <v>32</v>
      </c>
      <c r="C60" s="40" t="s">
        <v>114</v>
      </c>
      <c r="D60" s="41">
        <v>94447</v>
      </c>
      <c r="E60" s="41">
        <v>94446.9</v>
      </c>
      <c r="F60" s="42">
        <f t="shared" si="1"/>
        <v>0.10000000000582077</v>
      </c>
    </row>
    <row r="61" spans="1:6">
      <c r="A61" s="33" t="s">
        <v>115</v>
      </c>
      <c r="B61" s="34" t="s">
        <v>32</v>
      </c>
      <c r="C61" s="35" t="s">
        <v>116</v>
      </c>
      <c r="D61" s="36">
        <v>91400</v>
      </c>
      <c r="E61" s="36">
        <v>100090</v>
      </c>
      <c r="F61" s="37" t="str">
        <f t="shared" si="1"/>
        <v>-</v>
      </c>
    </row>
    <row r="62" spans="1:6">
      <c r="A62" s="33" t="s">
        <v>117</v>
      </c>
      <c r="B62" s="34" t="s">
        <v>32</v>
      </c>
      <c r="C62" s="35" t="s">
        <v>118</v>
      </c>
      <c r="D62" s="36">
        <v>91400</v>
      </c>
      <c r="E62" s="36">
        <v>100090</v>
      </c>
      <c r="F62" s="37" t="str">
        <f t="shared" si="1"/>
        <v>-</v>
      </c>
    </row>
    <row r="63" spans="1:6" ht="22.5">
      <c r="A63" s="43" t="s">
        <v>119</v>
      </c>
      <c r="B63" s="39" t="s">
        <v>32</v>
      </c>
      <c r="C63" s="40" t="s">
        <v>120</v>
      </c>
      <c r="D63" s="41">
        <v>91400</v>
      </c>
      <c r="E63" s="41">
        <v>100090</v>
      </c>
      <c r="F63" s="42" t="str">
        <f t="shared" si="1"/>
        <v>-</v>
      </c>
    </row>
    <row r="64" spans="1:6">
      <c r="A64" s="33" t="s">
        <v>121</v>
      </c>
      <c r="B64" s="34" t="s">
        <v>32</v>
      </c>
      <c r="C64" s="35" t="s">
        <v>122</v>
      </c>
      <c r="D64" s="36">
        <v>8297769</v>
      </c>
      <c r="E64" s="36">
        <v>8297769</v>
      </c>
      <c r="F64" s="37" t="str">
        <f t="shared" si="1"/>
        <v>-</v>
      </c>
    </row>
    <row r="65" spans="1:6" ht="33.75">
      <c r="A65" s="33" t="s">
        <v>123</v>
      </c>
      <c r="B65" s="34" t="s">
        <v>32</v>
      </c>
      <c r="C65" s="35" t="s">
        <v>124</v>
      </c>
      <c r="D65" s="36">
        <v>8297769</v>
      </c>
      <c r="E65" s="36">
        <v>8297769</v>
      </c>
      <c r="F65" s="37" t="str">
        <f t="shared" si="1"/>
        <v>-</v>
      </c>
    </row>
    <row r="66" spans="1:6" ht="22.5">
      <c r="A66" s="33" t="s">
        <v>125</v>
      </c>
      <c r="B66" s="34" t="s">
        <v>32</v>
      </c>
      <c r="C66" s="35" t="s">
        <v>126</v>
      </c>
      <c r="D66" s="36">
        <v>5691900</v>
      </c>
      <c r="E66" s="36">
        <v>5691900</v>
      </c>
      <c r="F66" s="37" t="str">
        <f t="shared" si="1"/>
        <v>-</v>
      </c>
    </row>
    <row r="67" spans="1:6">
      <c r="A67" s="43" t="s">
        <v>127</v>
      </c>
      <c r="B67" s="39" t="s">
        <v>32</v>
      </c>
      <c r="C67" s="40" t="s">
        <v>128</v>
      </c>
      <c r="D67" s="41">
        <v>5565400</v>
      </c>
      <c r="E67" s="41">
        <v>5565400</v>
      </c>
      <c r="F67" s="42" t="str">
        <f t="shared" si="1"/>
        <v>-</v>
      </c>
    </row>
    <row r="68" spans="1:6" ht="22.5">
      <c r="A68" s="43" t="s">
        <v>129</v>
      </c>
      <c r="B68" s="39" t="s">
        <v>32</v>
      </c>
      <c r="C68" s="40" t="s">
        <v>130</v>
      </c>
      <c r="D68" s="41">
        <v>5565400</v>
      </c>
      <c r="E68" s="41">
        <v>5565400</v>
      </c>
      <c r="F68" s="42" t="str">
        <f t="shared" si="1"/>
        <v>-</v>
      </c>
    </row>
    <row r="69" spans="1:6" ht="22.5">
      <c r="A69" s="43" t="s">
        <v>131</v>
      </c>
      <c r="B69" s="39" t="s">
        <v>32</v>
      </c>
      <c r="C69" s="40" t="s">
        <v>132</v>
      </c>
      <c r="D69" s="41">
        <v>126500</v>
      </c>
      <c r="E69" s="41">
        <v>126500</v>
      </c>
      <c r="F69" s="42" t="str">
        <f t="shared" si="1"/>
        <v>-</v>
      </c>
    </row>
    <row r="70" spans="1:6" ht="22.5">
      <c r="A70" s="43" t="s">
        <v>133</v>
      </c>
      <c r="B70" s="39" t="s">
        <v>32</v>
      </c>
      <c r="C70" s="40" t="s">
        <v>134</v>
      </c>
      <c r="D70" s="41">
        <v>126500</v>
      </c>
      <c r="E70" s="41">
        <v>126500</v>
      </c>
      <c r="F70" s="42" t="str">
        <f t="shared" si="1"/>
        <v>-</v>
      </c>
    </row>
    <row r="71" spans="1:6" ht="22.5">
      <c r="A71" s="33" t="s">
        <v>135</v>
      </c>
      <c r="B71" s="34" t="s">
        <v>32</v>
      </c>
      <c r="C71" s="35" t="s">
        <v>136</v>
      </c>
      <c r="D71" s="36">
        <v>119900</v>
      </c>
      <c r="E71" s="36">
        <v>119900</v>
      </c>
      <c r="F71" s="37" t="str">
        <f t="shared" si="1"/>
        <v>-</v>
      </c>
    </row>
    <row r="72" spans="1:6" ht="33.75">
      <c r="A72" s="43" t="s">
        <v>137</v>
      </c>
      <c r="B72" s="39" t="s">
        <v>32</v>
      </c>
      <c r="C72" s="40" t="s">
        <v>138</v>
      </c>
      <c r="D72" s="41">
        <v>200</v>
      </c>
      <c r="E72" s="41">
        <v>200</v>
      </c>
      <c r="F72" s="42" t="str">
        <f t="shared" si="1"/>
        <v>-</v>
      </c>
    </row>
    <row r="73" spans="1:6" ht="33.75">
      <c r="A73" s="43" t="s">
        <v>139</v>
      </c>
      <c r="B73" s="39" t="s">
        <v>32</v>
      </c>
      <c r="C73" s="40" t="s">
        <v>140</v>
      </c>
      <c r="D73" s="41">
        <v>200</v>
      </c>
      <c r="E73" s="41">
        <v>200</v>
      </c>
      <c r="F73" s="42" t="str">
        <f t="shared" si="1"/>
        <v>-</v>
      </c>
    </row>
    <row r="74" spans="1:6" ht="33.75">
      <c r="A74" s="43" t="s">
        <v>141</v>
      </c>
      <c r="B74" s="39" t="s">
        <v>32</v>
      </c>
      <c r="C74" s="40" t="s">
        <v>142</v>
      </c>
      <c r="D74" s="41">
        <v>119700</v>
      </c>
      <c r="E74" s="41">
        <v>119700</v>
      </c>
      <c r="F74" s="42" t="str">
        <f t="shared" si="1"/>
        <v>-</v>
      </c>
    </row>
    <row r="75" spans="1:6" ht="45">
      <c r="A75" s="43" t="s">
        <v>143</v>
      </c>
      <c r="B75" s="39" t="s">
        <v>32</v>
      </c>
      <c r="C75" s="40" t="s">
        <v>144</v>
      </c>
      <c r="D75" s="41">
        <v>119700</v>
      </c>
      <c r="E75" s="41">
        <v>119700</v>
      </c>
      <c r="F75" s="42" t="str">
        <f t="shared" si="1"/>
        <v>-</v>
      </c>
    </row>
    <row r="76" spans="1:6">
      <c r="A76" s="33" t="s">
        <v>145</v>
      </c>
      <c r="B76" s="34" t="s">
        <v>32</v>
      </c>
      <c r="C76" s="35" t="s">
        <v>146</v>
      </c>
      <c r="D76" s="36">
        <v>2485969</v>
      </c>
      <c r="E76" s="36">
        <v>2485969</v>
      </c>
      <c r="F76" s="37" t="str">
        <f t="shared" si="1"/>
        <v>-</v>
      </c>
    </row>
    <row r="77" spans="1:6" ht="45">
      <c r="A77" s="43" t="s">
        <v>147</v>
      </c>
      <c r="B77" s="39" t="s">
        <v>32</v>
      </c>
      <c r="C77" s="40" t="s">
        <v>148</v>
      </c>
      <c r="D77" s="41">
        <v>829369</v>
      </c>
      <c r="E77" s="41">
        <v>829369</v>
      </c>
      <c r="F77" s="42" t="str">
        <f t="shared" si="1"/>
        <v>-</v>
      </c>
    </row>
    <row r="78" spans="1:6" ht="56.25">
      <c r="A78" s="43" t="s">
        <v>149</v>
      </c>
      <c r="B78" s="39" t="s">
        <v>32</v>
      </c>
      <c r="C78" s="40" t="s">
        <v>150</v>
      </c>
      <c r="D78" s="41">
        <v>4269</v>
      </c>
      <c r="E78" s="41">
        <v>4269</v>
      </c>
      <c r="F78" s="42" t="str">
        <f t="shared" si="1"/>
        <v>-</v>
      </c>
    </row>
    <row r="79" spans="1:6" ht="22.5">
      <c r="A79" s="43" t="s">
        <v>151</v>
      </c>
      <c r="B79" s="39" t="s">
        <v>32</v>
      </c>
      <c r="C79" s="40" t="s">
        <v>152</v>
      </c>
      <c r="D79" s="41">
        <v>1656600</v>
      </c>
      <c r="E79" s="41">
        <v>1656600</v>
      </c>
      <c r="F79" s="42" t="str">
        <f t="shared" si="1"/>
        <v>-</v>
      </c>
    </row>
    <row r="80" spans="1:6" ht="22.5">
      <c r="A80" s="43" t="s">
        <v>153</v>
      </c>
      <c r="B80" s="39" t="s">
        <v>32</v>
      </c>
      <c r="C80" s="40" t="s">
        <v>154</v>
      </c>
      <c r="D80" s="41">
        <v>1656600</v>
      </c>
      <c r="E80" s="41">
        <v>1656600</v>
      </c>
      <c r="F80" s="42" t="str">
        <f t="shared" si="1"/>
        <v>-</v>
      </c>
    </row>
    <row r="81" spans="1:6" ht="12.75" customHeight="1">
      <c r="A81" s="46"/>
      <c r="B81" s="47"/>
      <c r="C81" s="47"/>
      <c r="D81" s="48"/>
      <c r="E81" s="48"/>
      <c r="F81" s="48"/>
    </row>
  </sheetData>
  <mergeCells count="12">
    <mergeCell ref="A1:D1"/>
    <mergeCell ref="A2:D2"/>
    <mergeCell ref="A4:D4"/>
    <mergeCell ref="B6:D6"/>
    <mergeCell ref="B7:D7"/>
    <mergeCell ref="E11:E17"/>
    <mergeCell ref="F11:F17"/>
    <mergeCell ref="A10:D10"/>
    <mergeCell ref="A11:A17"/>
    <mergeCell ref="B11:B17"/>
    <mergeCell ref="C11:C17"/>
    <mergeCell ref="D11:D17"/>
  </mergeCells>
  <conditionalFormatting sqref="F21 F23">
    <cfRule type="cellIs" dxfId="10" priority="2" operator="equal">
      <formula>0</formula>
    </cfRule>
  </conditionalFormatting>
  <conditionalFormatting sqref="F27:F28">
    <cfRule type="cellIs" dxfId="9" priority="4" operator="equal">
      <formula>0</formula>
    </cfRule>
  </conditionalFormatting>
  <conditionalFormatting sqref="F30">
    <cfRule type="cellIs" dxfId="8" priority="3" operator="equal">
      <formula>0</formula>
    </cfRule>
  </conditionalFormatting>
  <conditionalFormatting sqref="F41">
    <cfRule type="cellIs" dxfId="7" priority="6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scale="65" fitToHeight="0" pageOrder="overThenDown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5"/>
  <sheetViews>
    <sheetView showGridLines="0" topLeftCell="A6" zoomScaleNormal="100" workbookViewId="0">
      <selection activeCell="E80" sqref="E80"/>
    </sheetView>
  </sheetViews>
  <sheetFormatPr defaultColWidth="8.7109375" defaultRowHeight="12.7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0" t="s">
        <v>155</v>
      </c>
      <c r="B2" s="100"/>
      <c r="C2" s="100"/>
      <c r="D2" s="100"/>
      <c r="E2" s="2"/>
      <c r="F2" s="13" t="s">
        <v>156</v>
      </c>
    </row>
    <row r="3" spans="1:6" ht="13.5" customHeight="1">
      <c r="A3" s="6"/>
      <c r="B3" s="6"/>
      <c r="C3" s="49"/>
      <c r="D3" s="9"/>
      <c r="E3" s="9"/>
      <c r="F3" s="9"/>
    </row>
    <row r="4" spans="1:6" ht="9.75" customHeight="1">
      <c r="A4" s="108" t="s">
        <v>22</v>
      </c>
      <c r="B4" s="102" t="s">
        <v>23</v>
      </c>
      <c r="C4" s="109" t="s">
        <v>157</v>
      </c>
      <c r="D4" s="98" t="s">
        <v>25</v>
      </c>
      <c r="E4" s="106" t="s">
        <v>26</v>
      </c>
      <c r="F4" s="107" t="s">
        <v>27</v>
      </c>
    </row>
    <row r="5" spans="1:6" ht="5.25" customHeight="1">
      <c r="A5" s="108"/>
      <c r="B5" s="102"/>
      <c r="C5" s="109"/>
      <c r="D5" s="98"/>
      <c r="E5" s="106"/>
      <c r="F5" s="107"/>
    </row>
    <row r="6" spans="1:6" ht="9" customHeight="1">
      <c r="A6" s="108"/>
      <c r="B6" s="102"/>
      <c r="C6" s="109"/>
      <c r="D6" s="98"/>
      <c r="E6" s="106"/>
      <c r="F6" s="107"/>
    </row>
    <row r="7" spans="1:6" ht="6" customHeight="1">
      <c r="A7" s="108"/>
      <c r="B7" s="102"/>
      <c r="C7" s="109"/>
      <c r="D7" s="98"/>
      <c r="E7" s="106"/>
      <c r="F7" s="107"/>
    </row>
    <row r="8" spans="1:6" ht="6" customHeight="1">
      <c r="A8" s="108"/>
      <c r="B8" s="102"/>
      <c r="C8" s="109"/>
      <c r="D8" s="98"/>
      <c r="E8" s="106"/>
      <c r="F8" s="107"/>
    </row>
    <row r="9" spans="1:6" ht="10.5" customHeight="1">
      <c r="A9" s="108"/>
      <c r="B9" s="102"/>
      <c r="C9" s="109"/>
      <c r="D9" s="98"/>
      <c r="E9" s="106"/>
      <c r="F9" s="107"/>
    </row>
    <row r="10" spans="1:6" ht="3.75" hidden="1" customHeight="1">
      <c r="A10" s="108"/>
      <c r="B10" s="102"/>
      <c r="C10" s="50"/>
      <c r="D10" s="98"/>
      <c r="E10" s="51"/>
      <c r="F10" s="52"/>
    </row>
    <row r="11" spans="1:6" ht="12.75" hidden="1" customHeight="1">
      <c r="A11" s="108"/>
      <c r="B11" s="102"/>
      <c r="C11" s="53"/>
      <c r="D11" s="98"/>
      <c r="E11" s="54"/>
      <c r="F11" s="55"/>
    </row>
    <row r="12" spans="1:6" ht="13.5" customHeight="1">
      <c r="A12" s="17">
        <v>1</v>
      </c>
      <c r="B12" s="18">
        <v>2</v>
      </c>
      <c r="C12" s="19">
        <v>3</v>
      </c>
      <c r="D12" s="20" t="s">
        <v>28</v>
      </c>
      <c r="E12" s="56" t="s">
        <v>29</v>
      </c>
      <c r="F12" s="22" t="s">
        <v>30</v>
      </c>
    </row>
    <row r="13" spans="1:6">
      <c r="A13" s="57" t="s">
        <v>158</v>
      </c>
      <c r="B13" s="58" t="s">
        <v>159</v>
      </c>
      <c r="C13" s="59" t="s">
        <v>160</v>
      </c>
      <c r="D13" s="60">
        <f>D16+D68+D74+D80+D92+D98+D108+D114+D60</f>
        <v>14834916</v>
      </c>
      <c r="E13" s="61">
        <f>E16+E68+E74+E80+E93+E98+E108+E114+E60</f>
        <v>14043444.48</v>
      </c>
      <c r="F13" s="62">
        <f>F16+F80+F92</f>
        <v>791471.5199999999</v>
      </c>
    </row>
    <row r="14" spans="1:6">
      <c r="A14" s="63" t="s">
        <v>34</v>
      </c>
      <c r="B14" s="64"/>
      <c r="C14" s="65"/>
      <c r="D14" s="66"/>
      <c r="E14" s="67"/>
      <c r="F14" s="68"/>
    </row>
    <row r="15" spans="1:6" ht="22.5">
      <c r="A15" s="57" t="s">
        <v>161</v>
      </c>
      <c r="B15" s="58" t="s">
        <v>159</v>
      </c>
      <c r="C15" s="59" t="s">
        <v>162</v>
      </c>
      <c r="D15" s="60">
        <v>14834933.220000001</v>
      </c>
      <c r="E15" s="61">
        <v>14043444.48</v>
      </c>
      <c r="F15" s="62"/>
    </row>
    <row r="16" spans="1:6">
      <c r="A16" s="57" t="s">
        <v>163</v>
      </c>
      <c r="B16" s="58" t="s">
        <v>159</v>
      </c>
      <c r="C16" s="59" t="s">
        <v>164</v>
      </c>
      <c r="D16" s="60">
        <f>D17+D32+D37</f>
        <v>7540024.1600000001</v>
      </c>
      <c r="E16" s="61">
        <v>7080835.9900000002</v>
      </c>
      <c r="F16" s="62">
        <f>F17+F32+F37</f>
        <v>459188.16999999993</v>
      </c>
    </row>
    <row r="17" spans="1:6" ht="45">
      <c r="A17" s="57" t="s">
        <v>165</v>
      </c>
      <c r="B17" s="58" t="s">
        <v>159</v>
      </c>
      <c r="C17" s="59" t="s">
        <v>166</v>
      </c>
      <c r="D17" s="60">
        <v>6727524.1600000001</v>
      </c>
      <c r="E17" s="61">
        <v>6520138.4299999997</v>
      </c>
      <c r="F17" s="37">
        <v>207385.73</v>
      </c>
    </row>
    <row r="18" spans="1:6" ht="22.5">
      <c r="A18" s="23" t="s">
        <v>167</v>
      </c>
      <c r="B18" s="69" t="s">
        <v>159</v>
      </c>
      <c r="C18" s="25" t="s">
        <v>168</v>
      </c>
      <c r="D18" s="26">
        <v>6727524.1600000001</v>
      </c>
      <c r="E18" s="70">
        <v>6520138.4299999997</v>
      </c>
      <c r="F18" s="71">
        <v>207385.73</v>
      </c>
    </row>
    <row r="19" spans="1:6">
      <c r="A19" s="23" t="s">
        <v>10</v>
      </c>
      <c r="B19" s="69" t="s">
        <v>159</v>
      </c>
      <c r="C19" s="25" t="s">
        <v>169</v>
      </c>
      <c r="D19" s="26">
        <v>6727524.1600000001</v>
      </c>
      <c r="E19" s="70">
        <v>6519938.4299999997</v>
      </c>
      <c r="F19" s="71">
        <v>207385.73</v>
      </c>
    </row>
    <row r="20" spans="1:6" ht="45">
      <c r="A20" s="23" t="s">
        <v>170</v>
      </c>
      <c r="B20" s="69" t="s">
        <v>159</v>
      </c>
      <c r="C20" s="25" t="s">
        <v>171</v>
      </c>
      <c r="D20" s="26">
        <v>5840716</v>
      </c>
      <c r="E20" s="70">
        <v>5840684.6200000001</v>
      </c>
      <c r="F20" s="71">
        <f t="shared" ref="F20:F51" si="0">IF(OR(D20="-",IF(E20="-",0,E20)&gt;=IF(D20="-",0,D20)),"-",IF(D20="-",0,D20)-IF(E20="-",0,E20))</f>
        <v>31.379999999888241</v>
      </c>
    </row>
    <row r="21" spans="1:6" ht="22.5">
      <c r="A21" s="23" t="s">
        <v>172</v>
      </c>
      <c r="B21" s="69" t="s">
        <v>159</v>
      </c>
      <c r="C21" s="25" t="s">
        <v>173</v>
      </c>
      <c r="D21" s="26">
        <v>4489275</v>
      </c>
      <c r="E21" s="70">
        <v>4489244.0999999996</v>
      </c>
      <c r="F21" s="71">
        <f t="shared" si="0"/>
        <v>30.900000000372529</v>
      </c>
    </row>
    <row r="22" spans="1:6" ht="33.75">
      <c r="A22" s="23" t="s">
        <v>174</v>
      </c>
      <c r="B22" s="69" t="s">
        <v>159</v>
      </c>
      <c r="C22" s="25" t="s">
        <v>175</v>
      </c>
      <c r="D22" s="26">
        <v>1351441</v>
      </c>
      <c r="E22" s="70">
        <v>1351440.52</v>
      </c>
      <c r="F22" s="71">
        <f t="shared" si="0"/>
        <v>0.47999999998137355</v>
      </c>
    </row>
    <row r="23" spans="1:6" ht="45">
      <c r="A23" s="23" t="s">
        <v>176</v>
      </c>
      <c r="B23" s="69" t="s">
        <v>159</v>
      </c>
      <c r="C23" s="25" t="s">
        <v>177</v>
      </c>
      <c r="D23" s="26">
        <v>886608.16</v>
      </c>
      <c r="E23" s="70">
        <v>679253.81</v>
      </c>
      <c r="F23" s="71">
        <f t="shared" si="0"/>
        <v>207354.34999999998</v>
      </c>
    </row>
    <row r="24" spans="1:6" ht="33.75">
      <c r="A24" s="23" t="s">
        <v>178</v>
      </c>
      <c r="B24" s="69" t="s">
        <v>159</v>
      </c>
      <c r="C24" s="25" t="s">
        <v>179</v>
      </c>
      <c r="D24" s="26">
        <v>334600</v>
      </c>
      <c r="E24" s="70">
        <v>330074.40000000002</v>
      </c>
      <c r="F24" s="71">
        <f t="shared" si="0"/>
        <v>4525.5999999999767</v>
      </c>
    </row>
    <row r="25" spans="1:6" ht="22.5">
      <c r="A25" s="23" t="s">
        <v>180</v>
      </c>
      <c r="B25" s="69" t="s">
        <v>159</v>
      </c>
      <c r="C25" s="25" t="s">
        <v>181</v>
      </c>
      <c r="D25" s="26">
        <v>431111.18</v>
      </c>
      <c r="E25" s="70">
        <v>231640.93</v>
      </c>
      <c r="F25" s="71">
        <f t="shared" si="0"/>
        <v>199470.25</v>
      </c>
    </row>
    <row r="26" spans="1:6">
      <c r="A26" s="23" t="s">
        <v>182</v>
      </c>
      <c r="B26" s="69" t="s">
        <v>159</v>
      </c>
      <c r="C26" s="25" t="s">
        <v>183</v>
      </c>
      <c r="D26" s="26">
        <v>103240</v>
      </c>
      <c r="E26" s="70">
        <v>99888.92</v>
      </c>
      <c r="F26" s="71">
        <f t="shared" si="0"/>
        <v>3351.0800000000017</v>
      </c>
    </row>
    <row r="27" spans="1:6" ht="22.5">
      <c r="A27" s="23" t="s">
        <v>184</v>
      </c>
      <c r="B27" s="69" t="s">
        <v>159</v>
      </c>
      <c r="C27" s="25" t="s">
        <v>185</v>
      </c>
      <c r="D27" s="26">
        <v>16708.98</v>
      </c>
      <c r="E27" s="70">
        <v>16701.560000000001</v>
      </c>
      <c r="F27" s="71">
        <f t="shared" si="0"/>
        <v>7.4199999999982538</v>
      </c>
    </row>
    <row r="28" spans="1:6">
      <c r="A28" s="23" t="s">
        <v>186</v>
      </c>
      <c r="B28" s="69" t="s">
        <v>159</v>
      </c>
      <c r="C28" s="25" t="s">
        <v>187</v>
      </c>
      <c r="D28" s="26">
        <v>948</v>
      </c>
      <c r="E28" s="70">
        <v>948</v>
      </c>
      <c r="F28" s="71" t="str">
        <f t="shared" si="0"/>
        <v>-</v>
      </c>
    </row>
    <row r="29" spans="1:6">
      <c r="A29" s="23" t="s">
        <v>188</v>
      </c>
      <c r="B29" s="69" t="s">
        <v>159</v>
      </c>
      <c r="C29" s="25" t="s">
        <v>189</v>
      </c>
      <c r="D29" s="26">
        <v>200</v>
      </c>
      <c r="E29" s="70">
        <v>200</v>
      </c>
      <c r="F29" s="71" t="str">
        <f t="shared" si="0"/>
        <v>-</v>
      </c>
    </row>
    <row r="30" spans="1:6" ht="101.25">
      <c r="A30" s="72" t="s">
        <v>190</v>
      </c>
      <c r="B30" s="69" t="s">
        <v>159</v>
      </c>
      <c r="C30" s="25" t="s">
        <v>191</v>
      </c>
      <c r="D30" s="26">
        <v>200</v>
      </c>
      <c r="E30" s="70">
        <v>200</v>
      </c>
      <c r="F30" s="71" t="str">
        <f t="shared" si="0"/>
        <v>-</v>
      </c>
    </row>
    <row r="31" spans="1:6" ht="22.5">
      <c r="A31" s="23" t="s">
        <v>180</v>
      </c>
      <c r="B31" s="69" t="s">
        <v>159</v>
      </c>
      <c r="C31" s="25" t="s">
        <v>192</v>
      </c>
      <c r="D31" s="26">
        <v>200</v>
      </c>
      <c r="E31" s="70">
        <v>200</v>
      </c>
      <c r="F31" s="71" t="str">
        <f t="shared" si="0"/>
        <v>-</v>
      </c>
    </row>
    <row r="32" spans="1:6">
      <c r="A32" s="57" t="s">
        <v>193</v>
      </c>
      <c r="B32" s="58" t="s">
        <v>159</v>
      </c>
      <c r="C32" s="59" t="s">
        <v>194</v>
      </c>
      <c r="D32" s="60">
        <v>142500</v>
      </c>
      <c r="E32" s="61" t="s">
        <v>45</v>
      </c>
      <c r="F32" s="62">
        <f t="shared" si="0"/>
        <v>142500</v>
      </c>
    </row>
    <row r="33" spans="1:6" ht="22.5">
      <c r="A33" s="23" t="s">
        <v>195</v>
      </c>
      <c r="B33" s="69" t="s">
        <v>159</v>
      </c>
      <c r="C33" s="25" t="s">
        <v>196</v>
      </c>
      <c r="D33" s="26">
        <v>142500</v>
      </c>
      <c r="E33" s="70" t="s">
        <v>45</v>
      </c>
      <c r="F33" s="71">
        <f t="shared" si="0"/>
        <v>142500</v>
      </c>
    </row>
    <row r="34" spans="1:6">
      <c r="A34" s="23" t="s">
        <v>197</v>
      </c>
      <c r="B34" s="69" t="s">
        <v>159</v>
      </c>
      <c r="C34" s="25" t="s">
        <v>198</v>
      </c>
      <c r="D34" s="26">
        <v>142500</v>
      </c>
      <c r="E34" s="70" t="s">
        <v>45</v>
      </c>
      <c r="F34" s="71">
        <f t="shared" si="0"/>
        <v>142500</v>
      </c>
    </row>
    <row r="35" spans="1:6" ht="22.5">
      <c r="A35" s="23" t="s">
        <v>199</v>
      </c>
      <c r="B35" s="69" t="s">
        <v>159</v>
      </c>
      <c r="C35" s="25" t="s">
        <v>200</v>
      </c>
      <c r="D35" s="26">
        <v>142500</v>
      </c>
      <c r="E35" s="70" t="s">
        <v>45</v>
      </c>
      <c r="F35" s="71">
        <f t="shared" si="0"/>
        <v>142500</v>
      </c>
    </row>
    <row r="36" spans="1:6">
      <c r="A36" s="23" t="s">
        <v>201</v>
      </c>
      <c r="B36" s="69" t="s">
        <v>159</v>
      </c>
      <c r="C36" s="25" t="s">
        <v>202</v>
      </c>
      <c r="D36" s="26">
        <v>142500</v>
      </c>
      <c r="E36" s="70" t="s">
        <v>45</v>
      </c>
      <c r="F36" s="71">
        <f t="shared" si="0"/>
        <v>142500</v>
      </c>
    </row>
    <row r="37" spans="1:6">
      <c r="A37" s="57" t="s">
        <v>203</v>
      </c>
      <c r="B37" s="58" t="s">
        <v>159</v>
      </c>
      <c r="C37" s="59" t="s">
        <v>204</v>
      </c>
      <c r="D37" s="60">
        <v>670000</v>
      </c>
      <c r="E37" s="61">
        <v>560697.56000000006</v>
      </c>
      <c r="F37" s="62">
        <f t="shared" si="0"/>
        <v>109302.43999999994</v>
      </c>
    </row>
    <row r="38" spans="1:6" ht="22.5">
      <c r="A38" s="23" t="s">
        <v>205</v>
      </c>
      <c r="B38" s="69" t="s">
        <v>159</v>
      </c>
      <c r="C38" s="25" t="s">
        <v>206</v>
      </c>
      <c r="D38" s="26">
        <v>2000</v>
      </c>
      <c r="E38" s="70">
        <v>2000</v>
      </c>
      <c r="F38" s="71" t="str">
        <f t="shared" si="0"/>
        <v>-</v>
      </c>
    </row>
    <row r="39" spans="1:6" ht="22.5">
      <c r="A39" s="23" t="s">
        <v>207</v>
      </c>
      <c r="B39" s="69" t="s">
        <v>159</v>
      </c>
      <c r="C39" s="25" t="s">
        <v>208</v>
      </c>
      <c r="D39" s="26">
        <v>1000</v>
      </c>
      <c r="E39" s="70">
        <v>1000</v>
      </c>
      <c r="F39" s="71" t="str">
        <f t="shared" si="0"/>
        <v>-</v>
      </c>
    </row>
    <row r="40" spans="1:6" ht="67.5">
      <c r="A40" s="72" t="s">
        <v>209</v>
      </c>
      <c r="B40" s="69" t="s">
        <v>159</v>
      </c>
      <c r="C40" s="25" t="s">
        <v>210</v>
      </c>
      <c r="D40" s="26">
        <v>1000</v>
      </c>
      <c r="E40" s="70">
        <v>1000</v>
      </c>
      <c r="F40" s="71" t="str">
        <f t="shared" si="0"/>
        <v>-</v>
      </c>
    </row>
    <row r="41" spans="1:6" ht="22.5">
      <c r="A41" s="23" t="s">
        <v>180</v>
      </c>
      <c r="B41" s="69" t="s">
        <v>159</v>
      </c>
      <c r="C41" s="25" t="s">
        <v>211</v>
      </c>
      <c r="D41" s="26">
        <v>1000</v>
      </c>
      <c r="E41" s="70">
        <v>1000</v>
      </c>
      <c r="F41" s="71" t="str">
        <f t="shared" si="0"/>
        <v>-</v>
      </c>
    </row>
    <row r="42" spans="1:6" ht="22.5">
      <c r="A42" s="23" t="s">
        <v>212</v>
      </c>
      <c r="B42" s="69" t="s">
        <v>159</v>
      </c>
      <c r="C42" s="25" t="s">
        <v>213</v>
      </c>
      <c r="D42" s="26">
        <v>1000</v>
      </c>
      <c r="E42" s="70">
        <v>1000</v>
      </c>
      <c r="F42" s="71" t="str">
        <f t="shared" si="0"/>
        <v>-</v>
      </c>
    </row>
    <row r="43" spans="1:6" ht="78.75">
      <c r="A43" s="72" t="s">
        <v>214</v>
      </c>
      <c r="B43" s="69" t="s">
        <v>159</v>
      </c>
      <c r="C43" s="25" t="s">
        <v>215</v>
      </c>
      <c r="D43" s="26">
        <v>1000</v>
      </c>
      <c r="E43" s="70">
        <v>1000</v>
      </c>
      <c r="F43" s="71" t="str">
        <f t="shared" si="0"/>
        <v>-</v>
      </c>
    </row>
    <row r="44" spans="1:6" ht="22.5">
      <c r="A44" s="23" t="s">
        <v>180</v>
      </c>
      <c r="B44" s="69" t="s">
        <v>159</v>
      </c>
      <c r="C44" s="25" t="s">
        <v>216</v>
      </c>
      <c r="D44" s="26">
        <v>1000</v>
      </c>
      <c r="E44" s="70">
        <v>1000</v>
      </c>
      <c r="F44" s="71" t="str">
        <f t="shared" si="0"/>
        <v>-</v>
      </c>
    </row>
    <row r="45" spans="1:6">
      <c r="A45" s="23" t="s">
        <v>217</v>
      </c>
      <c r="B45" s="69" t="s">
        <v>159</v>
      </c>
      <c r="C45" s="25" t="s">
        <v>218</v>
      </c>
      <c r="D45" s="26">
        <v>328000</v>
      </c>
      <c r="E45" s="70">
        <v>249211.04</v>
      </c>
      <c r="F45" s="71">
        <f t="shared" si="0"/>
        <v>78788.959999999992</v>
      </c>
    </row>
    <row r="46" spans="1:6" ht="33.75">
      <c r="A46" s="23" t="s">
        <v>219</v>
      </c>
      <c r="B46" s="69" t="s">
        <v>159</v>
      </c>
      <c r="C46" s="25" t="s">
        <v>220</v>
      </c>
      <c r="D46" s="26">
        <v>328000</v>
      </c>
      <c r="E46" s="70">
        <v>249211.04</v>
      </c>
      <c r="F46" s="71">
        <f t="shared" si="0"/>
        <v>78788.959999999992</v>
      </c>
    </row>
    <row r="47" spans="1:6" ht="67.5">
      <c r="A47" s="23" t="s">
        <v>221</v>
      </c>
      <c r="B47" s="69" t="s">
        <v>159</v>
      </c>
      <c r="C47" s="25" t="s">
        <v>222</v>
      </c>
      <c r="D47" s="26">
        <v>310000</v>
      </c>
      <c r="E47" s="70">
        <v>231211.04</v>
      </c>
      <c r="F47" s="71">
        <f t="shared" si="0"/>
        <v>78788.959999999992</v>
      </c>
    </row>
    <row r="48" spans="1:6" ht="22.5">
      <c r="A48" s="23" t="s">
        <v>180</v>
      </c>
      <c r="B48" s="69" t="s">
        <v>159</v>
      </c>
      <c r="C48" s="25" t="s">
        <v>223</v>
      </c>
      <c r="D48" s="26">
        <v>310000</v>
      </c>
      <c r="E48" s="70">
        <v>231211.04</v>
      </c>
      <c r="F48" s="71">
        <f t="shared" si="0"/>
        <v>78788.959999999992</v>
      </c>
    </row>
    <row r="49" spans="1:6" ht="78.75">
      <c r="A49" s="72" t="s">
        <v>224</v>
      </c>
      <c r="B49" s="69" t="s">
        <v>159</v>
      </c>
      <c r="C49" s="25" t="s">
        <v>225</v>
      </c>
      <c r="D49" s="26">
        <v>18000</v>
      </c>
      <c r="E49" s="70">
        <v>18000</v>
      </c>
      <c r="F49" s="71" t="str">
        <f t="shared" si="0"/>
        <v>-</v>
      </c>
    </row>
    <row r="50" spans="1:6" ht="22.5">
      <c r="A50" s="23" t="s">
        <v>180</v>
      </c>
      <c r="B50" s="69" t="s">
        <v>159</v>
      </c>
      <c r="C50" s="25" t="s">
        <v>226</v>
      </c>
      <c r="D50" s="26">
        <v>18000</v>
      </c>
      <c r="E50" s="70">
        <v>18000</v>
      </c>
      <c r="F50" s="71" t="str">
        <f t="shared" si="0"/>
        <v>-</v>
      </c>
    </row>
    <row r="51" spans="1:6" ht="22.5">
      <c r="A51" s="23" t="s">
        <v>167</v>
      </c>
      <c r="B51" s="69" t="s">
        <v>159</v>
      </c>
      <c r="C51" s="25" t="s">
        <v>227</v>
      </c>
      <c r="D51" s="26">
        <v>37574</v>
      </c>
      <c r="E51" s="70">
        <v>37574</v>
      </c>
      <c r="F51" s="71" t="str">
        <f t="shared" si="0"/>
        <v>-</v>
      </c>
    </row>
    <row r="52" spans="1:6">
      <c r="A52" s="23" t="s">
        <v>10</v>
      </c>
      <c r="B52" s="69" t="s">
        <v>159</v>
      </c>
      <c r="C52" s="25" t="s">
        <v>228</v>
      </c>
      <c r="D52" s="26">
        <v>37574</v>
      </c>
      <c r="E52" s="70">
        <v>37574</v>
      </c>
      <c r="F52" s="71" t="str">
        <f t="shared" ref="F52:F83" si="1">IF(OR(D52="-",IF(E52="-",0,E52)&gt;=IF(D52="-",0,D52)),"-",IF(D52="-",0,D52)-IF(E52="-",0,E52))</f>
        <v>-</v>
      </c>
    </row>
    <row r="53" spans="1:6" ht="45">
      <c r="A53" s="23" t="s">
        <v>229</v>
      </c>
      <c r="B53" s="69" t="s">
        <v>159</v>
      </c>
      <c r="C53" s="25" t="s">
        <v>230</v>
      </c>
      <c r="D53" s="26">
        <v>37574</v>
      </c>
      <c r="E53" s="70">
        <v>37574</v>
      </c>
      <c r="F53" s="71" t="str">
        <f t="shared" si="1"/>
        <v>-</v>
      </c>
    </row>
    <row r="54" spans="1:6" ht="22.5">
      <c r="A54" s="23" t="s">
        <v>180</v>
      </c>
      <c r="B54" s="69" t="s">
        <v>159</v>
      </c>
      <c r="C54" s="25" t="s">
        <v>231</v>
      </c>
      <c r="D54" s="26">
        <v>37574</v>
      </c>
      <c r="E54" s="70">
        <v>37574</v>
      </c>
      <c r="F54" s="71" t="str">
        <f t="shared" si="1"/>
        <v>-</v>
      </c>
    </row>
    <row r="55" spans="1:6" ht="22.5">
      <c r="A55" s="23" t="s">
        <v>195</v>
      </c>
      <c r="B55" s="69" t="s">
        <v>159</v>
      </c>
      <c r="C55" s="25" t="s">
        <v>232</v>
      </c>
      <c r="D55" s="26">
        <v>302426</v>
      </c>
      <c r="E55" s="70">
        <v>271912.52</v>
      </c>
      <c r="F55" s="71">
        <f t="shared" si="1"/>
        <v>30513.479999999981</v>
      </c>
    </row>
    <row r="56" spans="1:6">
      <c r="A56" s="23" t="s">
        <v>233</v>
      </c>
      <c r="B56" s="69" t="s">
        <v>159</v>
      </c>
      <c r="C56" s="25" t="s">
        <v>234</v>
      </c>
      <c r="D56" s="26">
        <v>302426</v>
      </c>
      <c r="E56" s="70">
        <v>271912.52</v>
      </c>
      <c r="F56" s="71">
        <f t="shared" si="1"/>
        <v>30513.479999999981</v>
      </c>
    </row>
    <row r="57" spans="1:6" ht="33.75">
      <c r="A57" s="23" t="s">
        <v>235</v>
      </c>
      <c r="B57" s="69" t="s">
        <v>159</v>
      </c>
      <c r="C57" s="25" t="s">
        <v>236</v>
      </c>
      <c r="D57" s="26">
        <v>302426</v>
      </c>
      <c r="E57" s="70">
        <v>271912.52</v>
      </c>
      <c r="F57" s="71">
        <f t="shared" si="1"/>
        <v>30513.479999999981</v>
      </c>
    </row>
    <row r="58" spans="1:6" ht="22.5">
      <c r="A58" s="23" t="s">
        <v>180</v>
      </c>
      <c r="B58" s="69" t="s">
        <v>159</v>
      </c>
      <c r="C58" s="25" t="s">
        <v>237</v>
      </c>
      <c r="D58" s="26">
        <v>252000</v>
      </c>
      <c r="E58" s="70">
        <v>251912.52</v>
      </c>
      <c r="F58" s="71">
        <f t="shared" si="1"/>
        <v>87.480000000010477</v>
      </c>
    </row>
    <row r="59" spans="1:6">
      <c r="A59" s="23" t="s">
        <v>238</v>
      </c>
      <c r="B59" s="69" t="s">
        <v>159</v>
      </c>
      <c r="C59" s="25" t="s">
        <v>239</v>
      </c>
      <c r="D59" s="26">
        <v>50426</v>
      </c>
      <c r="E59" s="70">
        <v>20000</v>
      </c>
      <c r="F59" s="71">
        <f t="shared" si="1"/>
        <v>30426</v>
      </c>
    </row>
    <row r="60" spans="1:6">
      <c r="A60" s="57" t="s">
        <v>240</v>
      </c>
      <c r="B60" s="58" t="s">
        <v>159</v>
      </c>
      <c r="C60" s="59" t="s">
        <v>241</v>
      </c>
      <c r="D60" s="60">
        <v>119700</v>
      </c>
      <c r="E60" s="61">
        <v>119700</v>
      </c>
      <c r="F60" s="62" t="str">
        <f t="shared" si="1"/>
        <v>-</v>
      </c>
    </row>
    <row r="61" spans="1:6">
      <c r="A61" s="57" t="s">
        <v>242</v>
      </c>
      <c r="B61" s="58" t="s">
        <v>159</v>
      </c>
      <c r="C61" s="59" t="s">
        <v>243</v>
      </c>
      <c r="D61" s="60">
        <v>119700</v>
      </c>
      <c r="E61" s="61">
        <v>119700</v>
      </c>
      <c r="F61" s="62" t="str">
        <f t="shared" si="1"/>
        <v>-</v>
      </c>
    </row>
    <row r="62" spans="1:6" ht="22.5">
      <c r="A62" s="23" t="s">
        <v>167</v>
      </c>
      <c r="B62" s="69" t="s">
        <v>159</v>
      </c>
      <c r="C62" s="25" t="s">
        <v>244</v>
      </c>
      <c r="D62" s="26">
        <v>119700</v>
      </c>
      <c r="E62" s="70">
        <v>119700</v>
      </c>
      <c r="F62" s="71" t="str">
        <f t="shared" si="1"/>
        <v>-</v>
      </c>
    </row>
    <row r="63" spans="1:6">
      <c r="A63" s="23" t="s">
        <v>188</v>
      </c>
      <c r="B63" s="69" t="s">
        <v>159</v>
      </c>
      <c r="C63" s="25" t="s">
        <v>245</v>
      </c>
      <c r="D63" s="26">
        <v>119700</v>
      </c>
      <c r="E63" s="70">
        <v>119700</v>
      </c>
      <c r="F63" s="71" t="str">
        <f t="shared" si="1"/>
        <v>-</v>
      </c>
    </row>
    <row r="64" spans="1:6" ht="56.25">
      <c r="A64" s="23" t="s">
        <v>246</v>
      </c>
      <c r="B64" s="69" t="s">
        <v>159</v>
      </c>
      <c r="C64" s="25" t="s">
        <v>247</v>
      </c>
      <c r="D64" s="26">
        <v>119700</v>
      </c>
      <c r="E64" s="70">
        <v>119700</v>
      </c>
      <c r="F64" s="71" t="str">
        <f t="shared" si="1"/>
        <v>-</v>
      </c>
    </row>
    <row r="65" spans="1:6" ht="22.5">
      <c r="A65" s="23" t="s">
        <v>172</v>
      </c>
      <c r="B65" s="69" t="s">
        <v>159</v>
      </c>
      <c r="C65" s="25" t="s">
        <v>248</v>
      </c>
      <c r="D65" s="26">
        <v>82240.59</v>
      </c>
      <c r="E65" s="70">
        <v>82240.59</v>
      </c>
      <c r="F65" s="71" t="str">
        <f t="shared" si="1"/>
        <v>-</v>
      </c>
    </row>
    <row r="66" spans="1:6" ht="33.75">
      <c r="A66" s="23" t="s">
        <v>174</v>
      </c>
      <c r="B66" s="69" t="s">
        <v>159</v>
      </c>
      <c r="C66" s="25" t="s">
        <v>249</v>
      </c>
      <c r="D66" s="26">
        <v>24844.39</v>
      </c>
      <c r="E66" s="70">
        <v>24844.39</v>
      </c>
      <c r="F66" s="71" t="str">
        <f t="shared" si="1"/>
        <v>-</v>
      </c>
    </row>
    <row r="67" spans="1:6" ht="22.5">
      <c r="A67" s="23" t="s">
        <v>180</v>
      </c>
      <c r="B67" s="69" t="s">
        <v>159</v>
      </c>
      <c r="C67" s="25" t="s">
        <v>250</v>
      </c>
      <c r="D67" s="26">
        <v>12615.02</v>
      </c>
      <c r="E67" s="70">
        <v>12615.02</v>
      </c>
      <c r="F67" s="71" t="str">
        <f t="shared" si="1"/>
        <v>-</v>
      </c>
    </row>
    <row r="68" spans="1:6" ht="22.5">
      <c r="A68" s="57" t="s">
        <v>251</v>
      </c>
      <c r="B68" s="58" t="s">
        <v>159</v>
      </c>
      <c r="C68" s="59" t="s">
        <v>252</v>
      </c>
      <c r="D68" s="60">
        <v>25000</v>
      </c>
      <c r="E68" s="61">
        <v>25000</v>
      </c>
      <c r="F68" s="62" t="str">
        <f t="shared" si="1"/>
        <v>-</v>
      </c>
    </row>
    <row r="69" spans="1:6">
      <c r="A69" s="57" t="s">
        <v>253</v>
      </c>
      <c r="B69" s="58" t="s">
        <v>159</v>
      </c>
      <c r="C69" s="59" t="s">
        <v>254</v>
      </c>
      <c r="D69" s="60">
        <v>25000</v>
      </c>
      <c r="E69" s="61">
        <v>25000</v>
      </c>
      <c r="F69" s="62" t="str">
        <f t="shared" si="1"/>
        <v>-</v>
      </c>
    </row>
    <row r="70" spans="1:6" ht="45">
      <c r="A70" s="23" t="s">
        <v>255</v>
      </c>
      <c r="B70" s="69" t="s">
        <v>159</v>
      </c>
      <c r="C70" s="25" t="s">
        <v>256</v>
      </c>
      <c r="D70" s="26">
        <v>25000</v>
      </c>
      <c r="E70" s="70">
        <v>25000</v>
      </c>
      <c r="F70" s="71" t="str">
        <f t="shared" si="1"/>
        <v>-</v>
      </c>
    </row>
    <row r="71" spans="1:6">
      <c r="A71" s="23" t="s">
        <v>257</v>
      </c>
      <c r="B71" s="69" t="s">
        <v>159</v>
      </c>
      <c r="C71" s="25" t="s">
        <v>258</v>
      </c>
      <c r="D71" s="26">
        <v>25000</v>
      </c>
      <c r="E71" s="70">
        <v>25000</v>
      </c>
      <c r="F71" s="71" t="str">
        <f t="shared" si="1"/>
        <v>-</v>
      </c>
    </row>
    <row r="72" spans="1:6" ht="67.5">
      <c r="A72" s="23" t="s">
        <v>259</v>
      </c>
      <c r="B72" s="69" t="s">
        <v>159</v>
      </c>
      <c r="C72" s="25" t="s">
        <v>260</v>
      </c>
      <c r="D72" s="26">
        <v>25000</v>
      </c>
      <c r="E72" s="70">
        <v>25000</v>
      </c>
      <c r="F72" s="71" t="str">
        <f t="shared" si="1"/>
        <v>-</v>
      </c>
    </row>
    <row r="73" spans="1:6" ht="22.5">
      <c r="A73" s="23" t="s">
        <v>180</v>
      </c>
      <c r="B73" s="69" t="s">
        <v>159</v>
      </c>
      <c r="C73" s="25" t="s">
        <v>261</v>
      </c>
      <c r="D73" s="26">
        <v>25000</v>
      </c>
      <c r="E73" s="70">
        <v>25000</v>
      </c>
      <c r="F73" s="71" t="str">
        <f t="shared" si="1"/>
        <v>-</v>
      </c>
    </row>
    <row r="74" spans="1:6">
      <c r="A74" s="57" t="s">
        <v>262</v>
      </c>
      <c r="B74" s="58" t="s">
        <v>159</v>
      </c>
      <c r="C74" s="59" t="s">
        <v>263</v>
      </c>
      <c r="D74" s="60">
        <v>825100</v>
      </c>
      <c r="E74" s="61">
        <v>825100</v>
      </c>
      <c r="F74" s="62" t="str">
        <f t="shared" si="1"/>
        <v>-</v>
      </c>
    </row>
    <row r="75" spans="1:6">
      <c r="A75" s="57" t="s">
        <v>264</v>
      </c>
      <c r="B75" s="58" t="s">
        <v>159</v>
      </c>
      <c r="C75" s="59" t="s">
        <v>265</v>
      </c>
      <c r="D75" s="60">
        <v>825100</v>
      </c>
      <c r="E75" s="61">
        <v>825100</v>
      </c>
      <c r="F75" s="62" t="str">
        <f t="shared" si="1"/>
        <v>-</v>
      </c>
    </row>
    <row r="76" spans="1:6" ht="22.5">
      <c r="A76" s="23" t="s">
        <v>266</v>
      </c>
      <c r="B76" s="69" t="s">
        <v>159</v>
      </c>
      <c r="C76" s="25" t="s">
        <v>267</v>
      </c>
      <c r="D76" s="26">
        <v>825100</v>
      </c>
      <c r="E76" s="70">
        <v>825100</v>
      </c>
      <c r="F76" s="71" t="str">
        <f t="shared" si="1"/>
        <v>-</v>
      </c>
    </row>
    <row r="77" spans="1:6" ht="22.5">
      <c r="A77" s="23" t="s">
        <v>268</v>
      </c>
      <c r="B77" s="69" t="s">
        <v>159</v>
      </c>
      <c r="C77" s="25" t="s">
        <v>269</v>
      </c>
      <c r="D77" s="26">
        <v>825100</v>
      </c>
      <c r="E77" s="70">
        <v>825100</v>
      </c>
      <c r="F77" s="71" t="str">
        <f t="shared" si="1"/>
        <v>-</v>
      </c>
    </row>
    <row r="78" spans="1:6" ht="33.75">
      <c r="A78" s="23" t="s">
        <v>270</v>
      </c>
      <c r="B78" s="69" t="s">
        <v>159</v>
      </c>
      <c r="C78" s="25" t="s">
        <v>271</v>
      </c>
      <c r="D78" s="26">
        <v>825100</v>
      </c>
      <c r="E78" s="70">
        <v>825100</v>
      </c>
      <c r="F78" s="71" t="str">
        <f t="shared" si="1"/>
        <v>-</v>
      </c>
    </row>
    <row r="79" spans="1:6" ht="22.5">
      <c r="A79" s="23" t="s">
        <v>180</v>
      </c>
      <c r="B79" s="69" t="s">
        <v>159</v>
      </c>
      <c r="C79" s="25" t="s">
        <v>272</v>
      </c>
      <c r="D79" s="26">
        <v>825100</v>
      </c>
      <c r="E79" s="70">
        <v>825100</v>
      </c>
      <c r="F79" s="71" t="str">
        <f t="shared" si="1"/>
        <v>-</v>
      </c>
    </row>
    <row r="80" spans="1:6">
      <c r="A80" s="57" t="s">
        <v>273</v>
      </c>
      <c r="B80" s="58" t="s">
        <v>159</v>
      </c>
      <c r="C80" s="59" t="s">
        <v>274</v>
      </c>
      <c r="D80" s="60">
        <v>1077595</v>
      </c>
      <c r="E80" s="61">
        <v>745611.65</v>
      </c>
      <c r="F80" s="62">
        <f t="shared" si="1"/>
        <v>331983.34999999998</v>
      </c>
    </row>
    <row r="81" spans="1:6">
      <c r="A81" s="57" t="s">
        <v>275</v>
      </c>
      <c r="B81" s="58" t="s">
        <v>159</v>
      </c>
      <c r="C81" s="59" t="s">
        <v>276</v>
      </c>
      <c r="D81" s="60">
        <v>120000</v>
      </c>
      <c r="E81" s="61">
        <v>115534.49</v>
      </c>
      <c r="F81" s="62">
        <f t="shared" si="1"/>
        <v>4465.5099999999948</v>
      </c>
    </row>
    <row r="82" spans="1:6" ht="33.75">
      <c r="A82" s="23" t="s">
        <v>277</v>
      </c>
      <c r="B82" s="69" t="s">
        <v>159</v>
      </c>
      <c r="C82" s="25" t="s">
        <v>278</v>
      </c>
      <c r="D82" s="26">
        <v>120000</v>
      </c>
      <c r="E82" s="70">
        <v>115534.49</v>
      </c>
      <c r="F82" s="71">
        <f t="shared" si="1"/>
        <v>4465.5099999999948</v>
      </c>
    </row>
    <row r="83" spans="1:6" ht="33.75">
      <c r="A83" s="23" t="s">
        <v>279</v>
      </c>
      <c r="B83" s="69" t="s">
        <v>159</v>
      </c>
      <c r="C83" s="25" t="s">
        <v>280</v>
      </c>
      <c r="D83" s="26">
        <v>120000</v>
      </c>
      <c r="E83" s="70">
        <v>115534.49</v>
      </c>
      <c r="F83" s="71">
        <f t="shared" si="1"/>
        <v>4465.5099999999948</v>
      </c>
    </row>
    <row r="84" spans="1:6" ht="78.75">
      <c r="A84" s="72" t="s">
        <v>281</v>
      </c>
      <c r="B84" s="69" t="s">
        <v>159</v>
      </c>
      <c r="C84" s="25" t="s">
        <v>282</v>
      </c>
      <c r="D84" s="26">
        <v>120000</v>
      </c>
      <c r="E84" s="70">
        <v>115534.49</v>
      </c>
      <c r="F84" s="71">
        <f t="shared" ref="F84:F115" si="2">IF(OR(D84="-",IF(E84="-",0,E84)&gt;=IF(D84="-",0,D84)),"-",IF(D84="-",0,D84)-IF(E84="-",0,E84))</f>
        <v>4465.5099999999948</v>
      </c>
    </row>
    <row r="85" spans="1:6" ht="22.5">
      <c r="A85" s="23" t="s">
        <v>180</v>
      </c>
      <c r="B85" s="69" t="s">
        <v>159</v>
      </c>
      <c r="C85" s="25" t="s">
        <v>283</v>
      </c>
      <c r="D85" s="26">
        <v>120000</v>
      </c>
      <c r="E85" s="70">
        <v>115534.49</v>
      </c>
      <c r="F85" s="71">
        <f t="shared" si="2"/>
        <v>4465.5099999999948</v>
      </c>
    </row>
    <row r="86" spans="1:6">
      <c r="A86" s="57" t="s">
        <v>284</v>
      </c>
      <c r="B86" s="58" t="s">
        <v>159</v>
      </c>
      <c r="C86" s="59" t="s">
        <v>285</v>
      </c>
      <c r="D86" s="60">
        <v>957595</v>
      </c>
      <c r="E86" s="61">
        <v>630077.16</v>
      </c>
      <c r="F86" s="62">
        <f t="shared" si="2"/>
        <v>327517.83999999997</v>
      </c>
    </row>
    <row r="87" spans="1:6" ht="33.75">
      <c r="A87" s="23" t="s">
        <v>277</v>
      </c>
      <c r="B87" s="69" t="s">
        <v>159</v>
      </c>
      <c r="C87" s="25" t="s">
        <v>286</v>
      </c>
      <c r="D87" s="60">
        <v>957595</v>
      </c>
      <c r="E87" s="61">
        <v>630077.16</v>
      </c>
      <c r="F87" s="71">
        <f t="shared" si="2"/>
        <v>327517.83999999997</v>
      </c>
    </row>
    <row r="88" spans="1:6" ht="22.5">
      <c r="A88" s="23" t="s">
        <v>287</v>
      </c>
      <c r="B88" s="69" t="s">
        <v>159</v>
      </c>
      <c r="C88" s="25" t="s">
        <v>288</v>
      </c>
      <c r="D88" s="60">
        <v>957595</v>
      </c>
      <c r="E88" s="61">
        <v>630077.16</v>
      </c>
      <c r="F88" s="71">
        <f t="shared" si="2"/>
        <v>327517.83999999997</v>
      </c>
    </row>
    <row r="89" spans="1:6" ht="78.75">
      <c r="A89" s="72" t="s">
        <v>289</v>
      </c>
      <c r="B89" s="69" t="s">
        <v>159</v>
      </c>
      <c r="C89" s="25" t="s">
        <v>290</v>
      </c>
      <c r="D89" s="26">
        <v>957595</v>
      </c>
      <c r="E89" s="70">
        <v>630077.16</v>
      </c>
      <c r="F89" s="71">
        <f t="shared" si="2"/>
        <v>327517.83999999997</v>
      </c>
    </row>
    <row r="90" spans="1:6" ht="22.5">
      <c r="A90" s="23" t="s">
        <v>180</v>
      </c>
      <c r="B90" s="69" t="s">
        <v>159</v>
      </c>
      <c r="C90" s="25" t="s">
        <v>291</v>
      </c>
      <c r="D90" s="26">
        <v>783398</v>
      </c>
      <c r="E90" s="70">
        <v>494738.01</v>
      </c>
      <c r="F90" s="71">
        <f t="shared" si="2"/>
        <v>288659.99</v>
      </c>
    </row>
    <row r="91" spans="1:6">
      <c r="A91" s="23" t="s">
        <v>182</v>
      </c>
      <c r="B91" s="69" t="s">
        <v>159</v>
      </c>
      <c r="C91" s="25" t="s">
        <v>292</v>
      </c>
      <c r="D91" s="26">
        <v>174197</v>
      </c>
      <c r="E91" s="70">
        <v>135339.15</v>
      </c>
      <c r="F91" s="71">
        <f t="shared" si="2"/>
        <v>38857.850000000006</v>
      </c>
    </row>
    <row r="92" spans="1:6">
      <c r="A92" s="57" t="s">
        <v>293</v>
      </c>
      <c r="B92" s="58" t="s">
        <v>159</v>
      </c>
      <c r="C92" s="59" t="s">
        <v>294</v>
      </c>
      <c r="D92" s="60">
        <v>34000</v>
      </c>
      <c r="E92" s="61">
        <v>33700</v>
      </c>
      <c r="F92" s="62">
        <f t="shared" si="2"/>
        <v>300</v>
      </c>
    </row>
    <row r="93" spans="1:6" ht="22.5">
      <c r="A93" s="57" t="s">
        <v>295</v>
      </c>
      <c r="B93" s="58" t="s">
        <v>159</v>
      </c>
      <c r="C93" s="59" t="s">
        <v>296</v>
      </c>
      <c r="D93" s="60">
        <v>34000</v>
      </c>
      <c r="E93" s="61">
        <v>33700</v>
      </c>
      <c r="F93" s="62">
        <f t="shared" si="2"/>
        <v>300</v>
      </c>
    </row>
    <row r="94" spans="1:6">
      <c r="A94" s="23" t="s">
        <v>297</v>
      </c>
      <c r="B94" s="69" t="s">
        <v>159</v>
      </c>
      <c r="C94" s="25" t="s">
        <v>298</v>
      </c>
      <c r="D94" s="26">
        <v>34000</v>
      </c>
      <c r="E94" s="70">
        <v>33700</v>
      </c>
      <c r="F94" s="71">
        <f t="shared" si="2"/>
        <v>300</v>
      </c>
    </row>
    <row r="95" spans="1:6" ht="22.5">
      <c r="A95" s="23" t="s">
        <v>299</v>
      </c>
      <c r="B95" s="69" t="s">
        <v>159</v>
      </c>
      <c r="C95" s="25" t="s">
        <v>300</v>
      </c>
      <c r="D95" s="26">
        <v>34000</v>
      </c>
      <c r="E95" s="70">
        <v>33700</v>
      </c>
      <c r="F95" s="71">
        <f t="shared" si="2"/>
        <v>300</v>
      </c>
    </row>
    <row r="96" spans="1:6" ht="56.25">
      <c r="A96" s="23" t="s">
        <v>301</v>
      </c>
      <c r="B96" s="69" t="s">
        <v>159</v>
      </c>
      <c r="C96" s="25" t="s">
        <v>302</v>
      </c>
      <c r="D96" s="26">
        <v>34000</v>
      </c>
      <c r="E96" s="70">
        <v>33700</v>
      </c>
      <c r="F96" s="71">
        <f t="shared" si="2"/>
        <v>300</v>
      </c>
    </row>
    <row r="97" spans="1:6" ht="22.5">
      <c r="A97" s="23" t="s">
        <v>180</v>
      </c>
      <c r="B97" s="69" t="s">
        <v>159</v>
      </c>
      <c r="C97" s="25" t="s">
        <v>303</v>
      </c>
      <c r="D97" s="26">
        <v>34000</v>
      </c>
      <c r="E97" s="70">
        <v>33700</v>
      </c>
      <c r="F97" s="71">
        <f t="shared" si="2"/>
        <v>300</v>
      </c>
    </row>
    <row r="98" spans="1:6">
      <c r="A98" s="57" t="s">
        <v>304</v>
      </c>
      <c r="B98" s="58" t="s">
        <v>159</v>
      </c>
      <c r="C98" s="59" t="s">
        <v>305</v>
      </c>
      <c r="D98" s="60">
        <v>4849300</v>
      </c>
      <c r="E98" s="61">
        <v>4849300</v>
      </c>
      <c r="F98" s="62" t="str">
        <f t="shared" si="2"/>
        <v>-</v>
      </c>
    </row>
    <row r="99" spans="1:6">
      <c r="A99" s="57" t="s">
        <v>306</v>
      </c>
      <c r="B99" s="58" t="s">
        <v>159</v>
      </c>
      <c r="C99" s="59" t="s">
        <v>307</v>
      </c>
      <c r="D99" s="60">
        <v>4849300</v>
      </c>
      <c r="E99" s="61">
        <v>4849300</v>
      </c>
      <c r="F99" s="62" t="str">
        <f t="shared" si="2"/>
        <v>-</v>
      </c>
    </row>
    <row r="100" spans="1:6" ht="22.5">
      <c r="A100" s="23" t="s">
        <v>308</v>
      </c>
      <c r="B100" s="69" t="s">
        <v>159</v>
      </c>
      <c r="C100" s="25" t="s">
        <v>309</v>
      </c>
      <c r="D100" s="26">
        <v>3066000</v>
      </c>
      <c r="E100" s="70">
        <v>3066000</v>
      </c>
      <c r="F100" s="71" t="str">
        <f t="shared" si="2"/>
        <v>-</v>
      </c>
    </row>
    <row r="101" spans="1:6">
      <c r="A101" s="23" t="s">
        <v>310</v>
      </c>
      <c r="B101" s="69" t="s">
        <v>159</v>
      </c>
      <c r="C101" s="25" t="s">
        <v>311</v>
      </c>
      <c r="D101" s="26">
        <v>3066000</v>
      </c>
      <c r="E101" s="70">
        <v>3066000</v>
      </c>
      <c r="F101" s="71" t="str">
        <f t="shared" si="2"/>
        <v>-</v>
      </c>
    </row>
    <row r="102" spans="1:6" ht="45">
      <c r="A102" s="23" t="s">
        <v>312</v>
      </c>
      <c r="B102" s="69" t="s">
        <v>159</v>
      </c>
      <c r="C102" s="25" t="s">
        <v>313</v>
      </c>
      <c r="D102" s="26">
        <v>3066000</v>
      </c>
      <c r="E102" s="70">
        <v>3066000</v>
      </c>
      <c r="F102" s="71" t="str">
        <f t="shared" si="2"/>
        <v>-</v>
      </c>
    </row>
    <row r="103" spans="1:6" ht="45">
      <c r="A103" s="23" t="s">
        <v>314</v>
      </c>
      <c r="B103" s="69" t="s">
        <v>159</v>
      </c>
      <c r="C103" s="25" t="s">
        <v>315</v>
      </c>
      <c r="D103" s="26">
        <v>3066000</v>
      </c>
      <c r="E103" s="70">
        <v>3066000</v>
      </c>
      <c r="F103" s="71" t="str">
        <f t="shared" si="2"/>
        <v>-</v>
      </c>
    </row>
    <row r="104" spans="1:6" ht="33.75">
      <c r="A104" s="23" t="s">
        <v>277</v>
      </c>
      <c r="B104" s="69" t="s">
        <v>159</v>
      </c>
      <c r="C104" s="25" t="s">
        <v>316</v>
      </c>
      <c r="D104" s="26">
        <v>1783300</v>
      </c>
      <c r="E104" s="70">
        <v>1783300</v>
      </c>
      <c r="F104" s="71" t="str">
        <f t="shared" si="2"/>
        <v>-</v>
      </c>
    </row>
    <row r="105" spans="1:6" ht="33.75">
      <c r="A105" s="23" t="s">
        <v>279</v>
      </c>
      <c r="B105" s="69" t="s">
        <v>159</v>
      </c>
      <c r="C105" s="25" t="s">
        <v>317</v>
      </c>
      <c r="D105" s="26">
        <v>1783300</v>
      </c>
      <c r="E105" s="70">
        <v>1783300</v>
      </c>
      <c r="F105" s="71" t="str">
        <f t="shared" si="2"/>
        <v>-</v>
      </c>
    </row>
    <row r="106" spans="1:6" ht="67.5">
      <c r="A106" s="23" t="s">
        <v>318</v>
      </c>
      <c r="B106" s="69" t="s">
        <v>159</v>
      </c>
      <c r="C106" s="25" t="s">
        <v>319</v>
      </c>
      <c r="D106" s="26">
        <v>1783300</v>
      </c>
      <c r="E106" s="70">
        <v>1783300</v>
      </c>
      <c r="F106" s="71" t="str">
        <f t="shared" si="2"/>
        <v>-</v>
      </c>
    </row>
    <row r="107" spans="1:6" ht="22.5">
      <c r="A107" s="23" t="s">
        <v>180</v>
      </c>
      <c r="B107" s="69" t="s">
        <v>159</v>
      </c>
      <c r="C107" s="25" t="s">
        <v>320</v>
      </c>
      <c r="D107" s="26">
        <v>1783300</v>
      </c>
      <c r="E107" s="70">
        <v>1783300</v>
      </c>
      <c r="F107" s="71" t="str">
        <f t="shared" si="2"/>
        <v>-</v>
      </c>
    </row>
    <row r="108" spans="1:6">
      <c r="A108" s="57" t="s">
        <v>321</v>
      </c>
      <c r="B108" s="58" t="s">
        <v>159</v>
      </c>
      <c r="C108" s="59" t="s">
        <v>322</v>
      </c>
      <c r="D108" s="60">
        <v>363231.84</v>
      </c>
      <c r="E108" s="61">
        <v>363231.84</v>
      </c>
      <c r="F108" s="62" t="str">
        <f t="shared" si="2"/>
        <v>-</v>
      </c>
    </row>
    <row r="109" spans="1:6">
      <c r="A109" s="57" t="s">
        <v>323</v>
      </c>
      <c r="B109" s="58" t="s">
        <v>159</v>
      </c>
      <c r="C109" s="59" t="s">
        <v>324</v>
      </c>
      <c r="D109" s="60">
        <v>363231.84</v>
      </c>
      <c r="E109" s="61">
        <v>363231.84</v>
      </c>
      <c r="F109" s="62" t="str">
        <f t="shared" si="2"/>
        <v>-</v>
      </c>
    </row>
    <row r="110" spans="1:6" ht="22.5">
      <c r="A110" s="23" t="s">
        <v>195</v>
      </c>
      <c r="B110" s="69" t="s">
        <v>159</v>
      </c>
      <c r="C110" s="25" t="s">
        <v>325</v>
      </c>
      <c r="D110" s="60">
        <v>363231.84</v>
      </c>
      <c r="E110" s="61">
        <v>363231.84</v>
      </c>
      <c r="F110" s="71" t="str">
        <f t="shared" si="2"/>
        <v>-</v>
      </c>
    </row>
    <row r="111" spans="1:6">
      <c r="A111" s="23" t="s">
        <v>233</v>
      </c>
      <c r="B111" s="69" t="s">
        <v>159</v>
      </c>
      <c r="C111" s="25" t="s">
        <v>326</v>
      </c>
      <c r="D111" s="60">
        <v>363231.84</v>
      </c>
      <c r="E111" s="61">
        <v>363231.84</v>
      </c>
      <c r="F111" s="71" t="str">
        <f t="shared" si="2"/>
        <v>-</v>
      </c>
    </row>
    <row r="112" spans="1:6" ht="33.75">
      <c r="A112" s="23" t="s">
        <v>235</v>
      </c>
      <c r="B112" s="69" t="s">
        <v>159</v>
      </c>
      <c r="C112" s="25" t="s">
        <v>327</v>
      </c>
      <c r="D112" s="60">
        <v>363231.84</v>
      </c>
      <c r="E112" s="61">
        <v>363231.84</v>
      </c>
      <c r="F112" s="71" t="str">
        <f t="shared" si="2"/>
        <v>-</v>
      </c>
    </row>
    <row r="113" spans="1:6">
      <c r="A113" s="23" t="s">
        <v>328</v>
      </c>
      <c r="B113" s="69" t="s">
        <v>159</v>
      </c>
      <c r="C113" s="25" t="s">
        <v>329</v>
      </c>
      <c r="D113" s="60">
        <v>363231.84</v>
      </c>
      <c r="E113" s="61">
        <v>363231.84</v>
      </c>
      <c r="F113" s="71" t="str">
        <f t="shared" si="2"/>
        <v>-</v>
      </c>
    </row>
    <row r="114" spans="1:6" ht="33.75">
      <c r="A114" s="57" t="s">
        <v>330</v>
      </c>
      <c r="B114" s="58" t="s">
        <v>159</v>
      </c>
      <c r="C114" s="59" t="s">
        <v>331</v>
      </c>
      <c r="D114" s="60">
        <v>965</v>
      </c>
      <c r="E114" s="61">
        <v>965</v>
      </c>
      <c r="F114" s="62" t="str">
        <f t="shared" si="2"/>
        <v>-</v>
      </c>
    </row>
    <row r="115" spans="1:6" ht="22.5">
      <c r="A115" s="57" t="s">
        <v>332</v>
      </c>
      <c r="B115" s="58" t="s">
        <v>159</v>
      </c>
      <c r="C115" s="59" t="s">
        <v>333</v>
      </c>
      <c r="D115" s="60">
        <v>965</v>
      </c>
      <c r="E115" s="61">
        <v>965</v>
      </c>
      <c r="F115" s="62" t="str">
        <f t="shared" si="2"/>
        <v>-</v>
      </c>
    </row>
    <row r="116" spans="1:6" ht="22.5">
      <c r="A116" s="23" t="s">
        <v>195</v>
      </c>
      <c r="B116" s="69" t="s">
        <v>159</v>
      </c>
      <c r="C116" s="25" t="s">
        <v>334</v>
      </c>
      <c r="D116" s="26">
        <v>965</v>
      </c>
      <c r="E116" s="70">
        <v>965</v>
      </c>
      <c r="F116" s="71" t="str">
        <f t="shared" ref="F116:F123" si="3">IF(OR(D116="-",IF(E116="-",0,E116)&gt;=IF(D116="-",0,D116)),"-",IF(D116="-",0,D116)-IF(E116="-",0,E116))</f>
        <v>-</v>
      </c>
    </row>
    <row r="117" spans="1:6">
      <c r="A117" s="23" t="s">
        <v>233</v>
      </c>
      <c r="B117" s="69" t="s">
        <v>159</v>
      </c>
      <c r="C117" s="25" t="s">
        <v>335</v>
      </c>
      <c r="D117" s="26">
        <v>965</v>
      </c>
      <c r="E117" s="70">
        <v>965</v>
      </c>
      <c r="F117" s="71" t="str">
        <f t="shared" si="3"/>
        <v>-</v>
      </c>
    </row>
    <row r="118" spans="1:6" ht="56.25">
      <c r="A118" s="23" t="s">
        <v>336</v>
      </c>
      <c r="B118" s="69" t="s">
        <v>159</v>
      </c>
      <c r="C118" s="25" t="s">
        <v>337</v>
      </c>
      <c r="D118" s="26">
        <v>357</v>
      </c>
      <c r="E118" s="70">
        <v>357</v>
      </c>
      <c r="F118" s="71" t="str">
        <f t="shared" si="3"/>
        <v>-</v>
      </c>
    </row>
    <row r="119" spans="1:6">
      <c r="A119" s="23" t="s">
        <v>145</v>
      </c>
      <c r="B119" s="69" t="s">
        <v>159</v>
      </c>
      <c r="C119" s="25" t="s">
        <v>338</v>
      </c>
      <c r="D119" s="26">
        <v>357</v>
      </c>
      <c r="E119" s="70">
        <v>357</v>
      </c>
      <c r="F119" s="71" t="str">
        <f t="shared" si="3"/>
        <v>-</v>
      </c>
    </row>
    <row r="120" spans="1:6" ht="45">
      <c r="A120" s="23" t="s">
        <v>339</v>
      </c>
      <c r="B120" s="69" t="s">
        <v>159</v>
      </c>
      <c r="C120" s="25" t="s">
        <v>340</v>
      </c>
      <c r="D120" s="26">
        <v>251</v>
      </c>
      <c r="E120" s="70">
        <v>251</v>
      </c>
      <c r="F120" s="71" t="str">
        <f t="shared" si="3"/>
        <v>-</v>
      </c>
    </row>
    <row r="121" spans="1:6">
      <c r="A121" s="23" t="s">
        <v>145</v>
      </c>
      <c r="B121" s="69" t="s">
        <v>159</v>
      </c>
      <c r="C121" s="25" t="s">
        <v>341</v>
      </c>
      <c r="D121" s="26">
        <v>251</v>
      </c>
      <c r="E121" s="70">
        <v>251</v>
      </c>
      <c r="F121" s="71" t="str">
        <f t="shared" si="3"/>
        <v>-</v>
      </c>
    </row>
    <row r="122" spans="1:6" ht="45">
      <c r="A122" s="23" t="s">
        <v>342</v>
      </c>
      <c r="B122" s="69" t="s">
        <v>159</v>
      </c>
      <c r="C122" s="25" t="s">
        <v>343</v>
      </c>
      <c r="D122" s="26">
        <v>357</v>
      </c>
      <c r="E122" s="70">
        <v>357</v>
      </c>
      <c r="F122" s="71" t="str">
        <f t="shared" si="3"/>
        <v>-</v>
      </c>
    </row>
    <row r="123" spans="1:6">
      <c r="A123" s="23" t="s">
        <v>145</v>
      </c>
      <c r="B123" s="69" t="s">
        <v>159</v>
      </c>
      <c r="C123" s="25" t="s">
        <v>344</v>
      </c>
      <c r="D123" s="26">
        <v>357</v>
      </c>
      <c r="E123" s="70">
        <v>357</v>
      </c>
      <c r="F123" s="71" t="str">
        <f t="shared" si="3"/>
        <v>-</v>
      </c>
    </row>
    <row r="124" spans="1:6" ht="9" customHeight="1">
      <c r="A124" s="73"/>
      <c r="B124" s="74"/>
      <c r="C124" s="75"/>
      <c r="D124" s="76"/>
      <c r="E124" s="74"/>
      <c r="F124" s="74"/>
    </row>
    <row r="125" spans="1:6" ht="13.5" customHeight="1">
      <c r="A125" s="77" t="s">
        <v>345</v>
      </c>
      <c r="B125" s="78" t="s">
        <v>346</v>
      </c>
      <c r="C125" s="79" t="s">
        <v>160</v>
      </c>
      <c r="D125" s="80">
        <v>-1000000</v>
      </c>
      <c r="E125" s="80">
        <v>981757.08</v>
      </c>
      <c r="F125" s="81" t="s">
        <v>347</v>
      </c>
    </row>
  </sheetData>
  <mergeCells count="7">
    <mergeCell ref="E4:E9"/>
    <mergeCell ref="F4:F9"/>
    <mergeCell ref="A2:D2"/>
    <mergeCell ref="A4:A11"/>
    <mergeCell ref="B4:B11"/>
    <mergeCell ref="C4:C9"/>
    <mergeCell ref="D4:D11"/>
  </mergeCells>
  <conditionalFormatting sqref="E14:F14 E16:F16">
    <cfRule type="cellIs" dxfId="6" priority="2" operator="equal">
      <formula>0</formula>
    </cfRule>
  </conditionalFormatting>
  <conditionalFormatting sqref="E28:F29">
    <cfRule type="cellIs" dxfId="5" priority="3" operator="equal">
      <formula>0</formula>
    </cfRule>
  </conditionalFormatting>
  <conditionalFormatting sqref="E31:F31">
    <cfRule type="cellIs" dxfId="4" priority="4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scale="66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zoomScaleNormal="100" workbookViewId="0">
      <selection activeCell="D23" sqref="D23"/>
    </sheetView>
  </sheetViews>
  <sheetFormatPr defaultColWidth="8.7109375" defaultRowHeight="12.7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0.5" customHeight="1">
      <c r="A1" s="110" t="s">
        <v>348</v>
      </c>
      <c r="B1" s="110"/>
      <c r="C1" s="110"/>
      <c r="D1" s="110"/>
      <c r="E1" s="110"/>
      <c r="F1" s="110"/>
    </row>
    <row r="2" spans="1:6" ht="12.75" customHeight="1">
      <c r="A2" s="100" t="s">
        <v>349</v>
      </c>
      <c r="B2" s="100"/>
      <c r="C2" s="100"/>
      <c r="D2" s="100"/>
      <c r="E2" s="100"/>
      <c r="F2" s="100"/>
    </row>
    <row r="3" spans="1:6" ht="9" customHeight="1">
      <c r="A3" s="6"/>
      <c r="B3" s="82"/>
      <c r="C3" s="49"/>
      <c r="D3" s="9"/>
      <c r="E3" s="9"/>
      <c r="F3" s="49"/>
    </row>
    <row r="4" spans="1:6" ht="13.5" customHeight="1">
      <c r="A4" s="101" t="s">
        <v>22</v>
      </c>
      <c r="B4" s="102" t="s">
        <v>23</v>
      </c>
      <c r="C4" s="111" t="s">
        <v>350</v>
      </c>
      <c r="D4" s="98" t="s">
        <v>25</v>
      </c>
      <c r="E4" s="98" t="s">
        <v>26</v>
      </c>
      <c r="F4" s="99" t="s">
        <v>27</v>
      </c>
    </row>
    <row r="5" spans="1:6" ht="4.5" customHeight="1">
      <c r="A5" s="101"/>
      <c r="B5" s="102"/>
      <c r="C5" s="111"/>
      <c r="D5" s="98"/>
      <c r="E5" s="98"/>
      <c r="F5" s="99"/>
    </row>
    <row r="6" spans="1:6" ht="6" customHeight="1">
      <c r="A6" s="101"/>
      <c r="B6" s="102"/>
      <c r="C6" s="111"/>
      <c r="D6" s="98"/>
      <c r="E6" s="98"/>
      <c r="F6" s="99"/>
    </row>
    <row r="7" spans="1:6" ht="4.5" customHeight="1">
      <c r="A7" s="101"/>
      <c r="B7" s="102"/>
      <c r="C7" s="111"/>
      <c r="D7" s="98"/>
      <c r="E7" s="98"/>
      <c r="F7" s="99"/>
    </row>
    <row r="8" spans="1:6" ht="6" customHeight="1">
      <c r="A8" s="101"/>
      <c r="B8" s="102"/>
      <c r="C8" s="111"/>
      <c r="D8" s="98"/>
      <c r="E8" s="98"/>
      <c r="F8" s="99"/>
    </row>
    <row r="9" spans="1:6" ht="6" customHeight="1">
      <c r="A9" s="101"/>
      <c r="B9" s="102"/>
      <c r="C9" s="111"/>
      <c r="D9" s="98"/>
      <c r="E9" s="98"/>
      <c r="F9" s="99"/>
    </row>
    <row r="10" spans="1:6" ht="18" customHeight="1">
      <c r="A10" s="101"/>
      <c r="B10" s="102"/>
      <c r="C10" s="111"/>
      <c r="D10" s="98"/>
      <c r="E10" s="98"/>
      <c r="F10" s="99"/>
    </row>
    <row r="11" spans="1:6" ht="13.5" customHeight="1">
      <c r="A11" s="17">
        <v>1</v>
      </c>
      <c r="B11" s="18">
        <v>2</v>
      </c>
      <c r="C11" s="19">
        <v>3</v>
      </c>
      <c r="D11" s="20" t="s">
        <v>28</v>
      </c>
      <c r="E11" s="56" t="s">
        <v>29</v>
      </c>
      <c r="F11" s="22" t="s">
        <v>30</v>
      </c>
    </row>
    <row r="12" spans="1:6" ht="22.5">
      <c r="A12" s="83" t="s">
        <v>351</v>
      </c>
      <c r="B12" s="34" t="s">
        <v>352</v>
      </c>
      <c r="C12" s="84" t="s">
        <v>160</v>
      </c>
      <c r="D12" s="36"/>
      <c r="E12" s="36">
        <v>981757.08</v>
      </c>
      <c r="F12" s="37" t="s">
        <v>160</v>
      </c>
    </row>
    <row r="13" spans="1:6">
      <c r="A13" s="85" t="s">
        <v>34</v>
      </c>
      <c r="B13" s="86"/>
      <c r="C13" s="87"/>
      <c r="D13" s="88"/>
      <c r="E13" s="88"/>
      <c r="F13" s="89"/>
    </row>
    <row r="14" spans="1:6" ht="22.5">
      <c r="A14" s="57" t="s">
        <v>353</v>
      </c>
      <c r="B14" s="90" t="s">
        <v>354</v>
      </c>
      <c r="C14" s="91" t="s">
        <v>160</v>
      </c>
      <c r="D14" s="60" t="s">
        <v>45</v>
      </c>
      <c r="E14" s="60" t="s">
        <v>45</v>
      </c>
      <c r="F14" s="62" t="s">
        <v>45</v>
      </c>
    </row>
    <row r="15" spans="1:6">
      <c r="A15" s="85" t="s">
        <v>355</v>
      </c>
      <c r="B15" s="86"/>
      <c r="C15" s="87"/>
      <c r="D15" s="88"/>
      <c r="E15" s="88"/>
      <c r="F15" s="89"/>
    </row>
    <row r="16" spans="1:6">
      <c r="A16" s="57" t="s">
        <v>356</v>
      </c>
      <c r="B16" s="90" t="s">
        <v>357</v>
      </c>
      <c r="C16" s="91" t="s">
        <v>160</v>
      </c>
      <c r="D16" s="60" t="s">
        <v>45</v>
      </c>
      <c r="E16" s="60" t="s">
        <v>45</v>
      </c>
      <c r="F16" s="62" t="s">
        <v>45</v>
      </c>
    </row>
    <row r="17" spans="1:6">
      <c r="A17" s="85" t="s">
        <v>355</v>
      </c>
      <c r="B17" s="86"/>
      <c r="C17" s="87"/>
      <c r="D17" s="88"/>
      <c r="E17" s="88"/>
      <c r="F17" s="89"/>
    </row>
    <row r="18" spans="1:6">
      <c r="A18" s="83" t="s">
        <v>358</v>
      </c>
      <c r="B18" s="34" t="s">
        <v>359</v>
      </c>
      <c r="C18" s="84" t="s">
        <v>360</v>
      </c>
      <c r="D18" s="36"/>
      <c r="E18" s="36">
        <v>981757.08</v>
      </c>
      <c r="F18" s="37" t="s">
        <v>45</v>
      </c>
    </row>
    <row r="19" spans="1:6" ht="22.5">
      <c r="A19" s="83" t="s">
        <v>361</v>
      </c>
      <c r="B19" s="34" t="s">
        <v>359</v>
      </c>
      <c r="C19" s="84" t="s">
        <v>362</v>
      </c>
      <c r="D19" s="36"/>
      <c r="E19" s="36">
        <v>981757.08</v>
      </c>
      <c r="F19" s="37" t="s">
        <v>45</v>
      </c>
    </row>
    <row r="20" spans="1:6">
      <c r="A20" s="83" t="s">
        <v>363</v>
      </c>
      <c r="B20" s="34" t="s">
        <v>364</v>
      </c>
      <c r="C20" s="84" t="s">
        <v>365</v>
      </c>
      <c r="D20" s="36"/>
      <c r="E20" s="36">
        <v>-13061687.4</v>
      </c>
      <c r="F20" s="37" t="s">
        <v>347</v>
      </c>
    </row>
    <row r="21" spans="1:6" ht="22.5">
      <c r="A21" s="23" t="s">
        <v>366</v>
      </c>
      <c r="B21" s="24" t="s">
        <v>364</v>
      </c>
      <c r="C21" s="92" t="s">
        <v>367</v>
      </c>
      <c r="D21" s="26"/>
      <c r="E21" s="26">
        <v>-13061687.4</v>
      </c>
      <c r="F21" s="71" t="s">
        <v>347</v>
      </c>
    </row>
    <row r="22" spans="1:6">
      <c r="A22" s="83" t="s">
        <v>368</v>
      </c>
      <c r="B22" s="34" t="s">
        <v>369</v>
      </c>
      <c r="C22" s="84" t="s">
        <v>370</v>
      </c>
      <c r="D22" s="36"/>
      <c r="E22" s="26">
        <v>14043444.48</v>
      </c>
      <c r="F22" s="37" t="s">
        <v>347</v>
      </c>
    </row>
    <row r="23" spans="1:6" ht="22.5">
      <c r="A23" s="23" t="s">
        <v>371</v>
      </c>
      <c r="B23" s="24" t="s">
        <v>369</v>
      </c>
      <c r="C23" s="92" t="s">
        <v>372</v>
      </c>
      <c r="D23" s="26"/>
      <c r="E23" s="26">
        <v>14043444.48</v>
      </c>
      <c r="F23" s="71" t="s">
        <v>347</v>
      </c>
    </row>
    <row r="24" spans="1:6" ht="12.75" customHeight="1">
      <c r="A24" s="93"/>
      <c r="B24" s="94"/>
      <c r="C24" s="95"/>
      <c r="D24" s="96"/>
      <c r="E24" s="96"/>
      <c r="F24" s="97"/>
    </row>
    <row r="26" spans="1:6" ht="39" customHeight="1"/>
    <row r="36" spans="1:4" ht="12.75" customHeight="1">
      <c r="A36" s="11" t="s">
        <v>373</v>
      </c>
      <c r="D36" s="3"/>
    </row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3:F13 E15 F15:F17">
    <cfRule type="cellIs" dxfId="3" priority="2" operator="equal">
      <formula>0</formula>
    </cfRule>
  </conditionalFormatting>
  <conditionalFormatting sqref="E28:F28">
    <cfRule type="cellIs" dxfId="2" priority="3" operator="equal">
      <formula>0</formula>
    </cfRule>
  </conditionalFormatting>
  <conditionalFormatting sqref="E30:F30">
    <cfRule type="cellIs" dxfId="1" priority="4" operator="equal">
      <formula>0</formula>
    </cfRule>
  </conditionalFormatting>
  <conditionalFormatting sqref="E101:F101">
    <cfRule type="cellIs" dxfId="0" priority="5" operator="equal">
      <formula>0</formula>
    </cfRule>
  </conditionalFormatting>
  <pageMargins left="0.39374999999999999" right="0.39374999999999999" top="0.78749999999999998" bottom="0.39374999999999999" header="0.511811023622047" footer="0.511811023622047"/>
  <pageSetup paperSize="9" scale="67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zoomScaleNormal="100" workbookViewId="0"/>
  </sheetViews>
  <sheetFormatPr defaultColWidth="8.7109375" defaultRowHeight="12.75"/>
  <sheetData>
    <row r="1" spans="1:2">
      <c r="A1" t="s">
        <v>374</v>
      </c>
      <c r="B1" t="s">
        <v>375</v>
      </c>
    </row>
    <row r="2" spans="1:2">
      <c r="A2" t="s">
        <v>376</v>
      </c>
      <c r="B2" t="s">
        <v>377</v>
      </c>
    </row>
    <row r="3" spans="1:2">
      <c r="A3" t="s">
        <v>378</v>
      </c>
      <c r="B3" t="s">
        <v>379</v>
      </c>
    </row>
    <row r="4" spans="1:2">
      <c r="A4" t="s">
        <v>380</v>
      </c>
      <c r="B4" t="s">
        <v>381</v>
      </c>
    </row>
    <row r="5" spans="1:2">
      <c r="A5" t="s">
        <v>382</v>
      </c>
      <c r="B5" t="s">
        <v>383</v>
      </c>
    </row>
    <row r="6" spans="1:2">
      <c r="A6" t="s">
        <v>384</v>
      </c>
      <c r="B6" t="s">
        <v>375</v>
      </c>
    </row>
    <row r="7" spans="1:2">
      <c r="A7" t="s">
        <v>385</v>
      </c>
    </row>
    <row r="8" spans="1:2">
      <c r="A8" t="s">
        <v>386</v>
      </c>
    </row>
    <row r="9" spans="1:2">
      <c r="A9" t="s">
        <v>387</v>
      </c>
      <c r="B9" t="s">
        <v>388</v>
      </c>
    </row>
    <row r="10" spans="1:2">
      <c r="A10" t="s">
        <v>389</v>
      </c>
      <c r="B10" t="s">
        <v>12</v>
      </c>
    </row>
    <row r="11" spans="1:2">
      <c r="A11" t="s">
        <v>390</v>
      </c>
      <c r="B11" t="s">
        <v>383</v>
      </c>
    </row>
  </sheetData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27</vt:i4>
      </vt:variant>
    </vt:vector>
  </HeadingPairs>
  <TitlesOfParts>
    <vt:vector size="31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>POI HSSF rep:2.56.0.72</dc:description>
  <cp:lastModifiedBy>Home</cp:lastModifiedBy>
  <cp:revision>3</cp:revision>
  <cp:lastPrinted>2024-03-29T11:02:27Z</cp:lastPrinted>
  <dcterms:created xsi:type="dcterms:W3CDTF">2023-12-05T10:19:39Z</dcterms:created>
  <dcterms:modified xsi:type="dcterms:W3CDTF">2026-03-18T07:47:48Z</dcterms:modified>
  <dc:language>ru-RU</dc:language>
</cp:coreProperties>
</file>